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odeName="ThisWorkbook" autoCompressPictures="0"/>
  <workbookProtection workbookPassword="CCD8" lockStructure="1"/>
  <bookViews>
    <workbookView xWindow="0" yWindow="0" windowWidth="27140" windowHeight="15240"/>
  </bookViews>
  <sheets>
    <sheet name="Registrering" sheetId="2" r:id="rId1"/>
    <sheet name="Parametre" sheetId="4" state="hidden" r:id="rId2"/>
  </sheets>
  <externalReferences>
    <externalReference r:id="rId3"/>
  </externalReferences>
  <definedNames>
    <definedName name="_1._Dan">Parametre!#REF!</definedName>
    <definedName name="_1._Poom">Parametre!#REF!</definedName>
    <definedName name="_1.Dan_WTF">#REF!</definedName>
    <definedName name="_2_manns_m_bad">Parametre!$C$5</definedName>
    <definedName name="_2_manns_u_bad">Parametre!#REF!</definedName>
    <definedName name="_2_mannsrom_m_dusj">#REF!</definedName>
    <definedName name="_2._Dan">Parametre!#REF!</definedName>
    <definedName name="_2._Poom">Parametre!#REF!</definedName>
    <definedName name="_2.Dan_WTF">#REF!</definedName>
    <definedName name="_3._Dan">Parametre!#REF!</definedName>
    <definedName name="_3._Poom">Parametre!#REF!</definedName>
    <definedName name="_3.Dan_WTF">#REF!</definedName>
    <definedName name="_4_manns">Parametre!#REF!</definedName>
    <definedName name="_4_mannsrom">#REF!</definedName>
    <definedName name="_4_mannsrom_m_dusj">#REF!</definedName>
    <definedName name="_4._Dan">Parametre!#REF!</definedName>
    <definedName name="_4.Dan_WTF">#REF!</definedName>
    <definedName name="_5._Dan">Parametre!#REF!</definedName>
    <definedName name="_5.Dan_WTF">#REF!</definedName>
    <definedName name="_6._Dan">Parametre!#REF!</definedName>
    <definedName name="_6.Dan_WTF">#REF!</definedName>
    <definedName name="_xlnm._FilterDatabase" localSheetId="0" hidden="1">Registrering!$A$12:$P$124</definedName>
    <definedName name="_ja1">[1]Parametre!$A$4</definedName>
    <definedName name="Annet">Parametre!$G$4</definedName>
    <definedName name="Dagspris_ikke_medlem">#REF!</definedName>
    <definedName name="Dagspris_medlem">#REF!</definedName>
    <definedName name="Dan">Parametre!#REF!</definedName>
    <definedName name="Extra_Bet_Ikke_Medl">#REF!</definedName>
    <definedName name="Extra_Bet_Medl">#REF!</definedName>
    <definedName name="Grad">Parametre!$B$4:$B$27</definedName>
    <definedName name="Gradere_Til">Parametre!#REF!</definedName>
    <definedName name="Hele_leiren_Barn">#REF!</definedName>
    <definedName name="Hele_leiren_ikke_medlem">#REF!</definedName>
    <definedName name="Hele_leiren_Voksne">#REF!</definedName>
    <definedName name="Ikke_Medl_Hele">#REF!</definedName>
    <definedName name="Innkvartering_">Parametre!$B$4:$B$8</definedName>
    <definedName name="Ja">Parametre!$A$4</definedName>
    <definedName name="Klasserom">#REF!</definedName>
    <definedName name="Klubb">Parametre!#REF!</definedName>
    <definedName name="Kup">Parametre!#REF!</definedName>
    <definedName name="Ledsager">#REF!</definedName>
    <definedName name="Mat">Parametre!$E$4:$E$27</definedName>
    <definedName name="Nei">Parametre!$A$5</definedName>
    <definedName name="Option">Parametre!$A$4:$A$5</definedName>
    <definedName name="Overnatting">Parametre!$C$5:$C$37</definedName>
    <definedName name="Pris_2_mannsrom_bad_ikke_medlem">#REF!</definedName>
    <definedName name="Pris_2_mannsrom_bad_medlem">#REF!</definedName>
    <definedName name="Pris_2_mannsrom_ubad_ikke_medlem">#REF!</definedName>
    <definedName name="Pris_2_mannsrom_ubad_medlem">#REF!</definedName>
    <definedName name="Pris_4_mannsrom_ikke_medlem">#REF!</definedName>
    <definedName name="Pris_4_mannsrom_medlem">#REF!</definedName>
    <definedName name="Pris_Gradering_til_1._Dan_Ikke_Medl">#REF!</definedName>
    <definedName name="Pris_Gradering_til_1._Dan_Medl">#REF!</definedName>
    <definedName name="Pris_Gradering_til_2._Dan_Ikke_Medl">#REF!</definedName>
    <definedName name="Pris_Gradering_til_2._Dan_Medl">#REF!</definedName>
    <definedName name="Pris_Gradering_til_3._Dan_Ikke_Medl">#REF!</definedName>
    <definedName name="Pris_Gradering_til_3._Dan_Medl">#REF!</definedName>
    <definedName name="Pris_Gradering_til_4._Dan_Ikke_Medl">#REF!</definedName>
    <definedName name="Pris_Gradering_til_4._Dan_Medl">#REF!</definedName>
    <definedName name="Pris_Gradering_til_5._Dan_Ikke_Medl">#REF!</definedName>
    <definedName name="Pris_Gradering_til_5._Dan_Medl">#REF!</definedName>
    <definedName name="Pris_Gradering_til_6._Dan_Ikke_Medl">#REF!</definedName>
    <definedName name="Pris_Gradering_til_6._Dan_Medl">#REF!</definedName>
    <definedName name="StartInnkvartering">Registrering!#REF!</definedName>
    <definedName name="StartKlubb">Registrering!#REF!</definedName>
    <definedName name="StartLedsager">Registrering!#REF!</definedName>
    <definedName name="StartMat">Registrering!#REF!</definedName>
    <definedName name="StoppInnkvartering">Registrering!#REF!</definedName>
    <definedName name="StoppKlubb">Registrering!#REF!</definedName>
    <definedName name="StoppLedsager">Registrering!#REF!</definedName>
    <definedName name="StoppMat">Registrering!#REF!</definedName>
    <definedName name="Telt">Parametre!#REF!</definedName>
    <definedName name="TShirt">Parametre!$H$5:$H$27</definedName>
    <definedName name="Varighet">Parametre!$F$4:$F$27</definedName>
    <definedName name="Z_0EF5B9ED_6B3B_934A_AD57_5C9FB617E414_.wvu.FilterData" localSheetId="0" hidden="1">Registrering!$A$12:$P$124</definedName>
    <definedName name="Z_2D4A8109_3B65_D249_916F_25C9CCD75533_.wvu.Cols" localSheetId="0" hidden="1">Registrering!#REF!</definedName>
    <definedName name="Z_2D4A8109_3B65_D249_916F_25C9CCD75533_.wvu.FilterData" localSheetId="0" hidden="1">Registrering!$A$12:$S$438</definedName>
    <definedName name="Z_47ACD9DF_4F28_2A4F_8F1C_99A79FC4862B_.wvu.Cols" localSheetId="0" hidden="1">Registrering!#REF!</definedName>
    <definedName name="Z_47ACD9DF_4F28_2A4F_8F1C_99A79FC4862B_.wvu.FilterData" localSheetId="0" hidden="1">Registrering!$A$12:$S$153</definedName>
    <definedName name="Z_6F03EB5E_AD61_7A40_BA8D_50C7846C2E78_.wvu.FilterData" localSheetId="0" hidden="1">Registrering!$A$12:$P$124</definedName>
    <definedName name="Z_78055D92_9BE6_B246_B540_4547923F788F_.wvu.FilterData" localSheetId="0" hidden="1">Registrering!$A$12:$P$124</definedName>
    <definedName name="Z_7AE7F7BD_56BB_9F45_B550_830168CD51C9_.wvu.FilterData" localSheetId="0" hidden="1">Registrering!$A$12:$P$124</definedName>
    <definedName name="Z_9A53D6A4_3B7B_2C4E_B683_81972F7CD944_.wvu.FilterData" localSheetId="0" hidden="1">Registrering!$A$12:$P$124</definedName>
    <definedName name="Z_C6EB7668_390C_C849_9709_EE387DB1EFAB_.wvu.FilterData" localSheetId="0" hidden="1">Registrering!$A$12:$P$124</definedName>
  </definedNames>
  <calcPr calcId="140001" concurrentCalc="0"/>
  <customWorkbookViews>
    <customWorkbookView name="Simen Svenkerud - Personlig visning" guid="{2D4A8109-3B65-D249-916F-25C9CCD75533}" mergeInterval="0" personalView="1" yWindow="54" windowWidth="1276" windowHeight="727" activeSheetId="1"/>
    <customWorkbookView name="Bjørn Sulen - Personlig visning" guid="{47ACD9DF-4F28-2A4F-8F1C-99A79FC4862B}" mergeInterval="0" personalView="1" yWindow="54" windowWidth="1331" windowHeight="754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" l="1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L14" i="2"/>
  <c r="N14" i="2"/>
  <c r="O14" i="2"/>
  <c r="M12" i="2"/>
  <c r="M14" i="2"/>
  <c r="M15" i="2"/>
  <c r="M16" i="2"/>
  <c r="M17" i="2"/>
  <c r="A8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B8" i="2"/>
  <c r="E8" i="2"/>
  <c r="G8" i="2"/>
  <c r="I8" i="2"/>
  <c r="A9" i="2"/>
  <c r="B9" i="2"/>
  <c r="E9" i="2"/>
  <c r="G9" i="2"/>
  <c r="B10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I7" i="2"/>
  <c r="I6" i="2"/>
  <c r="G7" i="2"/>
  <c r="G6" i="2"/>
  <c r="E7" i="2"/>
  <c r="E6" i="2"/>
  <c r="B7" i="2"/>
  <c r="N10" i="2"/>
  <c r="A7" i="2"/>
  <c r="O10" i="2"/>
  <c r="B6" i="2"/>
</calcChain>
</file>

<file path=xl/sharedStrings.xml><?xml version="1.0" encoding="utf-8"?>
<sst xmlns="http://schemas.openxmlformats.org/spreadsheetml/2006/main" count="756" uniqueCount="81">
  <si>
    <t>Annet</t>
  </si>
  <si>
    <t>Grad</t>
  </si>
  <si>
    <t>Option</t>
  </si>
  <si>
    <t>Ja</t>
  </si>
  <si>
    <t>Nei</t>
  </si>
  <si>
    <t>Mat</t>
  </si>
  <si>
    <t>Vanlig</t>
  </si>
  <si>
    <t>Vegetar</t>
  </si>
  <si>
    <t>Allergi</t>
  </si>
  <si>
    <t>Innkvartering</t>
  </si>
  <si>
    <t>Dager</t>
  </si>
  <si>
    <t>Ledsager</t>
  </si>
  <si>
    <t>Datoer</t>
  </si>
  <si>
    <t>T-Shirt str</t>
  </si>
  <si>
    <t>T-Shirt</t>
  </si>
  <si>
    <t>S</t>
  </si>
  <si>
    <t>M</t>
  </si>
  <si>
    <t>L</t>
  </si>
  <si>
    <t>XS</t>
  </si>
  <si>
    <t>XL</t>
  </si>
  <si>
    <t>XXL</t>
  </si>
  <si>
    <t>Mu Kup</t>
  </si>
  <si>
    <t>8. Kup</t>
  </si>
  <si>
    <t>7. Kup</t>
  </si>
  <si>
    <t>6. Kup</t>
  </si>
  <si>
    <t>5. Kup</t>
  </si>
  <si>
    <t>4. Kup</t>
  </si>
  <si>
    <t>3. Kup</t>
  </si>
  <si>
    <t>2. Kup</t>
  </si>
  <si>
    <t>1. Kup</t>
  </si>
  <si>
    <t>1. Dan</t>
  </si>
  <si>
    <t>2. Dan</t>
  </si>
  <si>
    <t>1. Poom</t>
  </si>
  <si>
    <t>2. Poom</t>
  </si>
  <si>
    <t>3. Poom</t>
  </si>
  <si>
    <t>3. Dan</t>
  </si>
  <si>
    <t>4. Dan</t>
  </si>
  <si>
    <t>5. Dan</t>
  </si>
  <si>
    <t>6. Dan</t>
  </si>
  <si>
    <t>7. Dan</t>
  </si>
  <si>
    <t>8. Dan</t>
  </si>
  <si>
    <t>9. Dan</t>
  </si>
  <si>
    <t>Alder</t>
  </si>
  <si>
    <t xml:space="preserve">Sum </t>
  </si>
  <si>
    <t>Oppsummering:</t>
  </si>
  <si>
    <t>Pris</t>
  </si>
  <si>
    <t>- Velg -</t>
  </si>
  <si>
    <t>SWIFT/BIC</t>
  </si>
  <si>
    <t>IBAN</t>
  </si>
  <si>
    <t>Merknader</t>
  </si>
  <si>
    <t>Fornavn/ Firstname</t>
  </si>
  <si>
    <t>Etternavn/ Surname</t>
  </si>
  <si>
    <t>Grad/ grade</t>
  </si>
  <si>
    <t>Ankomst/ Arrival</t>
  </si>
  <si>
    <t>Avreise/ Departure</t>
  </si>
  <si>
    <t>Innkvartering/ Qurarters</t>
  </si>
  <si>
    <t>Mat/ Food</t>
  </si>
  <si>
    <t>Påmeliding og betaling må være samlet for hver klubb/Registration and payment must be collected within the club</t>
  </si>
  <si>
    <t>Gluten</t>
  </si>
  <si>
    <t>Svinekjøtt</t>
  </si>
  <si>
    <t>Nøtter</t>
  </si>
  <si>
    <t>4XL</t>
  </si>
  <si>
    <t>3XL</t>
  </si>
  <si>
    <t>Klubb/Club</t>
  </si>
  <si>
    <t>Født/Born date dd.mm.yyyy</t>
  </si>
  <si>
    <t>8 år</t>
  </si>
  <si>
    <t>10 år</t>
  </si>
  <si>
    <t>12 år</t>
  </si>
  <si>
    <t xml:space="preserve">00 Barnefestival Klasserom </t>
  </si>
  <si>
    <t>01 Barnefestival Camping/telt</t>
  </si>
  <si>
    <t>03 Barnefestival 2-person rom m/dusj</t>
  </si>
  <si>
    <t>04 Barnefestival 2-person rom u/dusj</t>
  </si>
  <si>
    <t xml:space="preserve">05 Barnefestival 4-person rom </t>
  </si>
  <si>
    <t>06 Barnefestival Forelder i 2-4 pers rom</t>
  </si>
  <si>
    <t>07 Barnefestival Forelder i klasserom/camping</t>
  </si>
  <si>
    <t>02 Barnefestival Søsken som ikke trener</t>
  </si>
  <si>
    <t>Påmeldingsliste/Registration Grandmaster Cho Barnefestival 2016</t>
  </si>
  <si>
    <t>Innbetaling til kontonummer/payment to accountnumber 15037343886</t>
  </si>
  <si>
    <t>NO2515037343886</t>
  </si>
  <si>
    <t>DNBANOKKXXX</t>
  </si>
  <si>
    <t>08 Dagspris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</si>
</sst>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/m/yy;@"/>
    <numFmt numFmtId="166" formatCode="&quot;kr&quot;\ #,##0"/>
    <numFmt numFmtId="167" formatCode="dd/mm/yy;@"/>
    <numFmt numFmtId="168" formatCode="[$-414]d/\ mmmm;@"/>
  </numFmts>
  <fonts count="28" x14ac:knownFonts="1">
    <font>
      <sz val="10"/>
      <name val="Tahoma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i/>
      <sz val="14"/>
      <name val="Arial"/>
      <family val="2"/>
    </font>
    <font>
      <sz val="10"/>
      <color theme="2" tint="-0.749992370372631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u/>
      <sz val="14"/>
      <color theme="0"/>
      <name val="Arial"/>
      <family val="2"/>
    </font>
    <font>
      <sz val="10"/>
      <color theme="0" tint="-0.14999847407452621"/>
      <name val="Arial"/>
      <family val="2"/>
    </font>
    <font>
      <b/>
      <sz val="10"/>
      <color theme="3"/>
      <name val="Arial"/>
      <family val="2"/>
    </font>
    <font>
      <sz val="10"/>
      <name val="Tahoma"/>
      <family val="2"/>
      <charset val="1"/>
    </font>
    <font>
      <u/>
      <sz val="10"/>
      <color theme="10"/>
      <name val="Tahoma"/>
    </font>
    <font>
      <u/>
      <sz val="10"/>
      <color theme="11"/>
      <name val="Tahoma"/>
    </font>
    <font>
      <b/>
      <u/>
      <sz val="12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4"/>
      <name val="Arial"/>
    </font>
    <font>
      <sz val="10"/>
      <color rgb="FF000000"/>
      <name val="Tahoma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/>
      </bottom>
      <diagonal/>
    </border>
    <border>
      <left/>
      <right style="medium">
        <color theme="3"/>
      </right>
      <top style="thin">
        <color auto="1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/>
      <bottom style="medium">
        <color theme="3"/>
      </bottom>
      <diagonal/>
    </border>
    <border>
      <left style="thin">
        <color auto="1"/>
      </left>
      <right style="thin">
        <color auto="1"/>
      </right>
      <top/>
      <bottom style="medium">
        <color theme="3"/>
      </bottom>
      <diagonal/>
    </border>
    <border>
      <left style="thin">
        <color auto="1"/>
      </left>
      <right/>
      <top style="thin">
        <color auto="1"/>
      </top>
      <bottom style="medium">
        <color theme="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3"/>
      </bottom>
      <diagonal/>
    </border>
  </borders>
  <cellStyleXfs count="142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0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/>
    <xf numFmtId="0" fontId="4" fillId="0" borderId="0" xfId="0" applyFont="1" applyBorder="1"/>
    <xf numFmtId="0" fontId="5" fillId="0" borderId="2" xfId="0" applyFont="1" applyBorder="1"/>
    <xf numFmtId="0" fontId="8" fillId="0" borderId="0" xfId="0" applyFont="1" applyAlignment="1"/>
    <xf numFmtId="0" fontId="5" fillId="0" borderId="0" xfId="0" applyFont="1" applyAlignment="1"/>
    <xf numFmtId="0" fontId="4" fillId="0" borderId="2" xfId="0" applyFont="1" applyFill="1" applyBorder="1" applyAlignment="1">
      <alignment horizontal="center"/>
    </xf>
    <xf numFmtId="0" fontId="5" fillId="0" borderId="8" xfId="0" applyFont="1" applyBorder="1"/>
    <xf numFmtId="0" fontId="5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164" fontId="3" fillId="0" borderId="1" xfId="2" applyFont="1" applyBorder="1"/>
    <xf numFmtId="164" fontId="3" fillId="0" borderId="1" xfId="2" applyFont="1" applyBorder="1" applyAlignment="1"/>
    <xf numFmtId="0" fontId="3" fillId="0" borderId="0" xfId="0" quotePrefix="1" applyFont="1" applyAlignment="1"/>
    <xf numFmtId="164" fontId="12" fillId="3" borderId="1" xfId="2" applyFont="1" applyFill="1" applyBorder="1"/>
    <xf numFmtId="164" fontId="3" fillId="3" borderId="1" xfId="2" applyFont="1" applyFill="1" applyBorder="1" applyAlignment="1">
      <alignment horizontal="center"/>
    </xf>
    <xf numFmtId="1" fontId="5" fillId="3" borderId="1" xfId="0" applyNumberFormat="1" applyFont="1" applyFill="1" applyBorder="1"/>
    <xf numFmtId="0" fontId="3" fillId="0" borderId="4" xfId="0" quotePrefix="1" applyFont="1" applyBorder="1" applyAlignment="1">
      <alignment horizontal="center"/>
    </xf>
    <xf numFmtId="0" fontId="3" fillId="0" borderId="6" xfId="0" applyFont="1" applyBorder="1"/>
    <xf numFmtId="0" fontId="3" fillId="3" borderId="2" xfId="0" applyFont="1" applyFill="1" applyBorder="1"/>
    <xf numFmtId="0" fontId="7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16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164" fontId="9" fillId="0" borderId="16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8" fillId="0" borderId="15" xfId="0" applyFont="1" applyBorder="1"/>
    <xf numFmtId="167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Protection="1">
      <protection locked="0"/>
    </xf>
    <xf numFmtId="168" fontId="3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2" borderId="2" xfId="0" applyFont="1" applyFill="1" applyBorder="1"/>
    <xf numFmtId="167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 applyProtection="1">
      <alignment horizontal="center"/>
      <protection locked="0"/>
    </xf>
    <xf numFmtId="168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Protection="1">
      <protection locked="0"/>
    </xf>
    <xf numFmtId="164" fontId="3" fillId="0" borderId="10" xfId="0" applyNumberFormat="1" applyFont="1" applyBorder="1"/>
    <xf numFmtId="164" fontId="3" fillId="0" borderId="10" xfId="2" applyFont="1" applyBorder="1"/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0" borderId="10" xfId="2" applyFont="1" applyBorder="1" applyAlignment="1"/>
    <xf numFmtId="1" fontId="5" fillId="3" borderId="1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left"/>
    </xf>
    <xf numFmtId="165" fontId="5" fillId="4" borderId="11" xfId="0" applyNumberFormat="1" applyFont="1" applyFill="1" applyBorder="1"/>
    <xf numFmtId="0" fontId="9" fillId="4" borderId="11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165" fontId="24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Border="1"/>
    <xf numFmtId="0" fontId="24" fillId="0" borderId="16" xfId="0" applyFont="1" applyBorder="1"/>
    <xf numFmtId="0" fontId="24" fillId="0" borderId="0" xfId="0" applyFont="1"/>
    <xf numFmtId="0" fontId="23" fillId="0" borderId="0" xfId="0" applyFont="1" applyBorder="1" applyAlignment="1">
      <alignment horizontal="center" vertical="center"/>
    </xf>
    <xf numFmtId="0" fontId="3" fillId="0" borderId="8" xfId="0" applyFont="1" applyBorder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165" fontId="5" fillId="5" borderId="0" xfId="0" applyNumberFormat="1" applyFont="1" applyFill="1"/>
    <xf numFmtId="0" fontId="5" fillId="5" borderId="15" xfId="0" applyFont="1" applyFill="1" applyBorder="1"/>
    <xf numFmtId="0" fontId="9" fillId="5" borderId="2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17" fillId="5" borderId="1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166" fontId="5" fillId="5" borderId="0" xfId="0" applyNumberFormat="1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0" fontId="5" fillId="5" borderId="27" xfId="0" applyFont="1" applyFill="1" applyBorder="1"/>
    <xf numFmtId="0" fontId="9" fillId="5" borderId="27" xfId="0" applyFont="1" applyFill="1" applyBorder="1" applyAlignment="1">
      <alignment horizontal="center"/>
    </xf>
    <xf numFmtId="165" fontId="5" fillId="5" borderId="27" xfId="0" applyNumberFormat="1" applyFont="1" applyFill="1" applyBorder="1"/>
    <xf numFmtId="0" fontId="3" fillId="0" borderId="0" xfId="0" applyFont="1" applyAlignment="1"/>
    <xf numFmtId="168" fontId="3" fillId="0" borderId="7" xfId="0" applyNumberFormat="1" applyFont="1" applyBorder="1"/>
    <xf numFmtId="4" fontId="5" fillId="0" borderId="0" xfId="0" applyNumberFormat="1" applyFont="1"/>
    <xf numFmtId="0" fontId="14" fillId="6" borderId="12" xfId="0" applyFont="1" applyFill="1" applyBorder="1" applyAlignment="1">
      <alignment horizontal="left"/>
    </xf>
    <xf numFmtId="0" fontId="15" fillId="6" borderId="13" xfId="0" applyFont="1" applyFill="1" applyBorder="1"/>
    <xf numFmtId="0" fontId="15" fillId="6" borderId="13" xfId="0" applyFont="1" applyFill="1" applyBorder="1" applyAlignment="1">
      <alignment horizontal="center"/>
    </xf>
    <xf numFmtId="0" fontId="16" fillId="6" borderId="13" xfId="1" applyFont="1" applyFill="1" applyBorder="1" applyAlignment="1">
      <alignment horizontal="center"/>
    </xf>
    <xf numFmtId="166" fontId="15" fillId="6" borderId="13" xfId="0" quotePrefix="1" applyNumberFormat="1" applyFont="1" applyFill="1" applyBorder="1" applyAlignment="1">
      <alignment horizontal="center"/>
    </xf>
    <xf numFmtId="0" fontId="15" fillId="6" borderId="14" xfId="0" applyFont="1" applyFill="1" applyBorder="1"/>
    <xf numFmtId="14" fontId="25" fillId="6" borderId="17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 wrapText="1"/>
    </xf>
    <xf numFmtId="0" fontId="13" fillId="6" borderId="28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3" fillId="6" borderId="28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42">
    <cellStyle name="Excel Built-in Normal" xfId="4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Fulgt hyperkobling" xfId="125" builtinId="9" hidden="1"/>
    <cellStyle name="Fulgt hyperkobling" xfId="127" builtinId="9" hidden="1"/>
    <cellStyle name="Fulgt hyperkobling" xfId="129" builtinId="9" hidden="1"/>
    <cellStyle name="Fulgt hyperkobling" xfId="131" builtinId="9" hidden="1"/>
    <cellStyle name="Fulgt hyperkobling" xfId="133" builtinId="9" hidden="1"/>
    <cellStyle name="Fulgt hyperkobling" xfId="135" builtinId="9" hidden="1"/>
    <cellStyle name="Fulgt hyperkobling" xfId="137" builtinId="9" hidden="1"/>
    <cellStyle name="Fulgt hyperkobling" xfId="139" builtinId="9" hidden="1"/>
    <cellStyle name="Fulgt hyperkobling" xfId="141" builtinId="9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Komma" xfId="2" builtinId="3"/>
    <cellStyle name="Normal" xfId="0" builtinId="0"/>
    <cellStyle name="Normal 2" xfId="3"/>
    <cellStyle name="Normal_Ark2" xfId="1"/>
    <cellStyle name="TableStyleLight1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15</xdr:col>
          <xdr:colOff>0</xdr:colOff>
          <xdr:row>8</xdr:row>
          <xdr:rowOff>12700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Trykk her hvis klubben er medlem av TTU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304800</xdr:colOff>
      <xdr:row>4</xdr:row>
      <xdr:rowOff>0</xdr:rowOff>
    </xdr:from>
    <xdr:to>
      <xdr:col>0</xdr:col>
      <xdr:colOff>1327189</xdr:colOff>
      <xdr:row>10</xdr:row>
      <xdr:rowOff>12700</xdr:rowOff>
    </xdr:to>
    <xdr:pic>
      <xdr:nvPicPr>
        <xdr:cNvPr id="3" name="Bilde 2" descr="TTU cup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0"/>
          <a:ext cx="1022389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ornsulen/Dropbox/TTU%202013/Sommerleir%202013/P&#229;meldinger/Moss3%20-%20P&#229;meldingsskjema09_mtk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/>
  <dimension ref="A1:BK124"/>
  <sheetViews>
    <sheetView tabSelected="1" workbookViewId="0">
      <pane ySplit="13" topLeftCell="A14" activePane="bottomLeft" state="frozenSplit"/>
      <selection pane="bottomLeft" activeCell="A14" sqref="A14"/>
    </sheetView>
  </sheetViews>
  <sheetFormatPr baseColWidth="10" defaultColWidth="10.83203125" defaultRowHeight="12" x14ac:dyDescent="0"/>
  <cols>
    <col min="1" max="1" width="23.5" style="1" customWidth="1"/>
    <col min="2" max="2" width="17.33203125" style="1" customWidth="1"/>
    <col min="3" max="3" width="17.83203125" style="1" customWidth="1"/>
    <col min="4" max="4" width="12" style="1" customWidth="1"/>
    <col min="5" max="5" width="12.83203125" style="4" customWidth="1"/>
    <col min="6" max="6" width="14" style="4" customWidth="1"/>
    <col min="7" max="7" width="10.6640625" style="6" bestFit="1" customWidth="1"/>
    <col min="8" max="8" width="11.5" style="6" customWidth="1"/>
    <col min="9" max="9" width="36.33203125" style="1" customWidth="1"/>
    <col min="10" max="10" width="15.1640625" style="4" customWidth="1"/>
    <col min="11" max="11" width="11.1640625" style="4" customWidth="1"/>
    <col min="12" max="12" width="7.6640625" style="4" customWidth="1"/>
    <col min="13" max="13" width="11.6640625" style="1" customWidth="1"/>
    <col min="14" max="14" width="15.5" style="1" hidden="1" customWidth="1"/>
    <col min="15" max="15" width="14" style="1" customWidth="1"/>
    <col min="16" max="16" width="39.33203125" style="1" customWidth="1"/>
    <col min="17" max="17" width="10.6640625" style="1" customWidth="1"/>
    <col min="18" max="16384" width="10.83203125" style="1"/>
  </cols>
  <sheetData>
    <row r="1" spans="1:63" ht="30" customHeight="1">
      <c r="A1" s="99" t="s">
        <v>76</v>
      </c>
      <c r="B1" s="100"/>
      <c r="C1" s="100"/>
      <c r="D1" s="100"/>
      <c r="E1" s="101"/>
      <c r="F1" s="101"/>
      <c r="G1" s="100"/>
      <c r="H1" s="100"/>
      <c r="I1" s="100"/>
      <c r="J1" s="102"/>
      <c r="K1" s="103"/>
      <c r="L1" s="101"/>
      <c r="M1" s="100"/>
      <c r="N1" s="100"/>
      <c r="O1" s="104"/>
    </row>
    <row r="2" spans="1:63" ht="17">
      <c r="A2" s="41" t="s">
        <v>57</v>
      </c>
      <c r="B2" s="32"/>
      <c r="C2" s="13"/>
      <c r="D2" s="13"/>
      <c r="E2" s="1"/>
      <c r="J2" s="33"/>
      <c r="K2" s="60"/>
      <c r="L2" s="3"/>
      <c r="M2" s="22"/>
      <c r="N2" s="22"/>
      <c r="O2" s="34"/>
    </row>
    <row r="3" spans="1:63" s="74" customFormat="1" ht="21" customHeight="1">
      <c r="A3" s="109" t="s">
        <v>77</v>
      </c>
      <c r="B3" s="67"/>
      <c r="C3" s="68"/>
      <c r="D3" s="68"/>
      <c r="E3" s="75" t="s">
        <v>48</v>
      </c>
      <c r="F3" s="110" t="s">
        <v>78</v>
      </c>
      <c r="G3" s="70"/>
      <c r="H3" s="69" t="s">
        <v>47</v>
      </c>
      <c r="I3" s="111" t="s">
        <v>79</v>
      </c>
      <c r="J3" s="71"/>
      <c r="K3" s="71"/>
      <c r="L3" s="71"/>
      <c r="M3" s="72"/>
      <c r="N3" s="72"/>
      <c r="O3" s="73"/>
    </row>
    <row r="4" spans="1:63" ht="7" customHeight="1">
      <c r="A4" s="77"/>
      <c r="B4" s="77"/>
      <c r="C4" s="77"/>
      <c r="D4" s="77"/>
      <c r="E4" s="78"/>
      <c r="F4" s="78"/>
      <c r="G4" s="79"/>
      <c r="H4" s="79"/>
      <c r="I4" s="77"/>
      <c r="M4" s="22"/>
      <c r="N4" s="22"/>
      <c r="O4" s="34"/>
    </row>
    <row r="5" spans="1:63" ht="17">
      <c r="A5" s="80"/>
      <c r="B5" s="64" t="s">
        <v>44</v>
      </c>
      <c r="C5" s="65"/>
      <c r="D5" s="66"/>
      <c r="E5" s="92"/>
      <c r="F5" s="93"/>
      <c r="G5" s="94"/>
      <c r="H5" s="95"/>
      <c r="I5" s="81"/>
      <c r="J5" s="3"/>
      <c r="K5" s="3"/>
      <c r="L5" s="3"/>
      <c r="M5" s="36"/>
      <c r="N5" s="2"/>
      <c r="O5" s="37"/>
    </row>
    <row r="6" spans="1:63" s="19" customFormat="1">
      <c r="A6" s="82"/>
      <c r="B6" s="83" t="str">
        <f>"Antall påmeldte "&amp;COUNTIF(B14:B124,"*")</f>
        <v>Antall påmeldte 0</v>
      </c>
      <c r="C6" s="84"/>
      <c r="D6" s="84"/>
      <c r="E6" s="83" t="str">
        <f>"Ant. T-Skjorter str "&amp;Parametre!$H6&amp;": "&amp;COUNTIF($F$14:$F$124,Parametre!H6)</f>
        <v>Ant. T-Skjorter str 8 år: 0</v>
      </c>
      <c r="F6" s="84"/>
      <c r="G6" s="84" t="str">
        <f>"Ant. T-Skjorter str "&amp;Parametre!$H10&amp;": "&amp;COUNTIF($F$14:$F$124,Parametre!H10)</f>
        <v>Ant. T-Skjorter str S: 0</v>
      </c>
      <c r="H6" s="84"/>
      <c r="I6" s="85" t="str">
        <f>"Ant. T-Skjorter str "&amp;Parametre!$H14&amp;": "&amp;COUNTIF($F$14:$F$124,Parametre!H14)</f>
        <v>Ant. T-Skjorter str XXL: 0</v>
      </c>
      <c r="K6" s="3"/>
      <c r="L6" s="3"/>
      <c r="N6" s="36"/>
      <c r="O6" s="38"/>
    </row>
    <row r="7" spans="1:63" s="19" customFormat="1">
      <c r="A7" s="86">
        <f>COUNTIF(M14:M17,"&lt;=15")</f>
        <v>0</v>
      </c>
      <c r="B7" s="83" t="str">
        <f>"Antall Barn "&amp;COUNTIF(M14:M124,"&lt;=13")</f>
        <v>Antall Barn 0</v>
      </c>
      <c r="C7" s="84"/>
      <c r="D7" s="84"/>
      <c r="E7" s="83" t="str">
        <f>"Ant. T-Skjorter str "&amp;Parametre!$H7&amp;": "&amp;COUNTIF($F$14:$F$124,Parametre!H7)</f>
        <v>Ant. T-Skjorter str 10 år: 0</v>
      </c>
      <c r="F7" s="84"/>
      <c r="G7" s="84" t="str">
        <f>"Ant. T-Skjorter str "&amp;Parametre!$H11&amp;": "&amp;COUNTIF($F$14:$F$124,Parametre!H11)</f>
        <v>Ant. T-Skjorter str M: 0</v>
      </c>
      <c r="H7" s="84"/>
      <c r="I7" s="85" t="str">
        <f>"Ant. T-Skjorter str "&amp;Parametre!$H15&amp;": "&amp;COUNTIF($F$14:$F$124,Parametre!H15)</f>
        <v>Ant. T-Skjorter str 3XL: 0</v>
      </c>
      <c r="K7" s="3"/>
      <c r="L7" s="3"/>
      <c r="M7" s="36"/>
      <c r="N7" s="36"/>
      <c r="O7" s="38"/>
    </row>
    <row r="8" spans="1:63" s="19" customFormat="1">
      <c r="A8" s="86">
        <f>+COUNTIF(M14:M17,"&gt;15")</f>
        <v>0</v>
      </c>
      <c r="B8" s="83" t="str">
        <f>"Antall Voksne "&amp;COUNTIF(M14:M124,"&gt;13")</f>
        <v>Antall Voksne 0</v>
      </c>
      <c r="C8" s="84"/>
      <c r="D8" s="84"/>
      <c r="E8" s="83" t="str">
        <f>"Ant. T-Skjorter str "&amp;Parametre!$H8&amp;": "&amp;COUNTIF($F$14:$F$124,Parametre!H8)</f>
        <v>Ant. T-Skjorter str 12 år: 0</v>
      </c>
      <c r="F8" s="84"/>
      <c r="G8" s="84" t="str">
        <f>"Ant. T-Skjorter str "&amp;Parametre!$H12&amp;": "&amp;COUNTIF($F$14:$F$124,Parametre!H12)</f>
        <v>Ant. T-Skjorter str L: 0</v>
      </c>
      <c r="H8" s="84"/>
      <c r="I8" s="85" t="str">
        <f>"Ant. T-Skjorter str "&amp;Parametre!$H16&amp;": "&amp;COUNTIF($F$14:$F$124,Parametre!H16)</f>
        <v>Ant. T-Skjorter str 4XL: 0</v>
      </c>
      <c r="K8" s="3"/>
      <c r="L8" s="3"/>
      <c r="M8" s="36"/>
      <c r="N8" s="36"/>
      <c r="O8" s="38"/>
    </row>
    <row r="9" spans="1:63" s="19" customFormat="1">
      <c r="A9" s="86">
        <f>COUNTIF(K14:K17,"Ja")</f>
        <v>0</v>
      </c>
      <c r="B9" s="83" t="str">
        <f>"Antall Ledsagere "&amp;COUNTIF(K14:K124,"Ja")</f>
        <v>Antall Ledsagere 0</v>
      </c>
      <c r="C9" s="84"/>
      <c r="D9" s="84"/>
      <c r="E9" s="83" t="str">
        <f>"Ant. T-Skjorter str "&amp;Parametre!$H9&amp;": "&amp;COUNTIF($F$14:$F$124,Parametre!H9)</f>
        <v>Ant. T-Skjorter str XS: 0</v>
      </c>
      <c r="F9" s="84"/>
      <c r="G9" s="84" t="str">
        <f>"Ant. T-Skjorter str "&amp;Parametre!$H13&amp;": "&amp;COUNTIF($F$14:$F$124,Parametre!H13)</f>
        <v>Ant. T-Skjorter str XL: 0</v>
      </c>
      <c r="H9" s="84"/>
      <c r="I9" s="85"/>
      <c r="K9" s="3"/>
      <c r="L9" s="3"/>
      <c r="M9" s="36"/>
      <c r="N9" s="36"/>
      <c r="O9" s="38"/>
    </row>
    <row r="10" spans="1:63" s="19" customFormat="1" ht="15.75" customHeight="1">
      <c r="A10" s="82"/>
      <c r="B10" s="87" t="str">
        <f>"Mat: Vanlig "&amp;COUNTIF(J14:J124,"Vanlig")&amp;" Vegetar "&amp;COUNTIF(J14:J124,"Vegetar")&amp;" Allergi "&amp;COUNTIF(J14:J124,"Allergi")&amp;" Svinekjøtt "&amp;COUNTIF(J14:J124,"Svinekjøtt")&amp;" Nøtter "&amp;COUNTIF(J14:J124,"Nøtter")</f>
        <v>Mat: Vanlig 0 Vegetar 0 Allergi 0 Svinekjøtt 0 Nøtter 0</v>
      </c>
      <c r="C10" s="88"/>
      <c r="D10" s="88"/>
      <c r="E10" s="87"/>
      <c r="F10" s="88"/>
      <c r="G10" s="88"/>
      <c r="H10" s="88"/>
      <c r="I10" s="89"/>
      <c r="J10" s="36"/>
      <c r="K10" s="3"/>
      <c r="L10" s="3"/>
      <c r="M10" s="35" t="s">
        <v>43</v>
      </c>
      <c r="N10" s="39">
        <f>SUM(N14:N124)</f>
        <v>0</v>
      </c>
      <c r="O10" s="39">
        <f>SUM(O14:O124)</f>
        <v>0</v>
      </c>
    </row>
    <row r="11" spans="1:63" s="19" customFormat="1" ht="12.75" customHeight="1">
      <c r="A11" s="82"/>
      <c r="B11" s="90"/>
      <c r="C11" s="84"/>
      <c r="D11" s="91"/>
      <c r="E11" s="84"/>
      <c r="F11" s="84"/>
      <c r="G11" s="84"/>
      <c r="H11" s="84"/>
      <c r="I11" s="84"/>
      <c r="J11" s="40"/>
      <c r="K11" s="3"/>
      <c r="L11" s="3"/>
      <c r="M11" s="36"/>
      <c r="N11" s="36"/>
      <c r="O11" s="38"/>
    </row>
    <row r="12" spans="1:63" ht="18.75" customHeight="1" thickBot="1">
      <c r="A12" s="112" t="s">
        <v>63</v>
      </c>
      <c r="B12" s="114" t="s">
        <v>50</v>
      </c>
      <c r="C12" s="114" t="s">
        <v>51</v>
      </c>
      <c r="D12" s="116" t="s">
        <v>64</v>
      </c>
      <c r="E12" s="116" t="s">
        <v>52</v>
      </c>
      <c r="F12" s="116" t="s">
        <v>13</v>
      </c>
      <c r="G12" s="116" t="s">
        <v>53</v>
      </c>
      <c r="H12" s="116" t="s">
        <v>54</v>
      </c>
      <c r="I12" s="116" t="s">
        <v>55</v>
      </c>
      <c r="J12" s="122" t="s">
        <v>56</v>
      </c>
      <c r="K12" s="116" t="s">
        <v>11</v>
      </c>
      <c r="L12" s="116" t="s">
        <v>10</v>
      </c>
      <c r="M12" s="105">
        <f ca="1">TODAY()</f>
        <v>42522</v>
      </c>
      <c r="N12" s="106"/>
      <c r="O12" s="116" t="s">
        <v>45</v>
      </c>
      <c r="P12" s="118" t="s">
        <v>49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4" customFormat="1" ht="33" customHeight="1" thickBot="1">
      <c r="A13" s="113"/>
      <c r="B13" s="115"/>
      <c r="C13" s="115"/>
      <c r="D13" s="117"/>
      <c r="E13" s="117"/>
      <c r="F13" s="117"/>
      <c r="G13" s="117"/>
      <c r="H13" s="117"/>
      <c r="I13" s="117"/>
      <c r="J13" s="123"/>
      <c r="K13" s="120"/>
      <c r="L13" s="120"/>
      <c r="M13" s="107" t="s">
        <v>42</v>
      </c>
      <c r="N13" s="108" t="s">
        <v>9</v>
      </c>
      <c r="O13" s="121"/>
      <c r="P13" s="11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ht="18" customHeight="1">
      <c r="A14" s="52"/>
      <c r="B14" s="52"/>
      <c r="C14" s="52"/>
      <c r="D14" s="53"/>
      <c r="E14" s="54" t="s">
        <v>46</v>
      </c>
      <c r="F14" s="54" t="s">
        <v>46</v>
      </c>
      <c r="G14" s="55" t="s">
        <v>46</v>
      </c>
      <c r="H14" s="56" t="s">
        <v>46</v>
      </c>
      <c r="I14" s="57" t="s">
        <v>46</v>
      </c>
      <c r="J14" s="51" t="s">
        <v>46</v>
      </c>
      <c r="K14" s="61"/>
      <c r="L14" s="63">
        <f t="shared" ref="L14:L20" si="0">IF(G14="- Velg -",1,H14-G14+1)-1</f>
        <v>0</v>
      </c>
      <c r="M14" s="28" t="str">
        <f t="shared" ref="M14:M17" si="1">IF(D14="","",(M$12-D14)/365)</f>
        <v/>
      </c>
      <c r="N14" s="26">
        <f>VLOOKUP(I14,Parametre!C$1:D$37,2)</f>
        <v>0</v>
      </c>
      <c r="O14" s="27">
        <f>IF(I14="08 Dagspris",N14*L14,N14)</f>
        <v>0</v>
      </c>
      <c r="Q14" s="5"/>
    </row>
    <row r="15" spans="1:63">
      <c r="A15" s="52"/>
      <c r="B15" s="52"/>
      <c r="C15" s="52"/>
      <c r="D15" s="53"/>
      <c r="E15" s="54" t="s">
        <v>46</v>
      </c>
      <c r="F15" s="54" t="s">
        <v>46</v>
      </c>
      <c r="G15" s="55" t="s">
        <v>46</v>
      </c>
      <c r="H15" s="56" t="s">
        <v>46</v>
      </c>
      <c r="I15" s="57" t="s">
        <v>46</v>
      </c>
      <c r="J15" s="51" t="s">
        <v>46</v>
      </c>
      <c r="K15" s="61"/>
      <c r="L15" s="63">
        <f t="shared" si="0"/>
        <v>0</v>
      </c>
      <c r="M15" s="28" t="str">
        <f t="shared" si="1"/>
        <v/>
      </c>
      <c r="N15" s="26">
        <f>VLOOKUP(I15,Parametre!C$1:D$37,2)</f>
        <v>0</v>
      </c>
      <c r="O15" s="27">
        <f t="shared" ref="O15:O78" si="2">IF(I15="08 Dagspris",N15*L15,N15)</f>
        <v>0</v>
      </c>
      <c r="Q15" s="5"/>
      <c r="AR15" s="3"/>
    </row>
    <row r="16" spans="1:63">
      <c r="A16" s="31"/>
      <c r="B16" s="31"/>
      <c r="C16" s="31"/>
      <c r="D16" s="42"/>
      <c r="E16" s="54" t="s">
        <v>46</v>
      </c>
      <c r="F16" s="54" t="s">
        <v>46</v>
      </c>
      <c r="G16" s="55" t="s">
        <v>46</v>
      </c>
      <c r="H16" s="56" t="s">
        <v>46</v>
      </c>
      <c r="I16" s="57" t="s">
        <v>46</v>
      </c>
      <c r="J16" s="51" t="s">
        <v>46</v>
      </c>
      <c r="K16" s="61"/>
      <c r="L16" s="63">
        <f t="shared" si="0"/>
        <v>0</v>
      </c>
      <c r="M16" s="28" t="str">
        <f t="shared" si="1"/>
        <v/>
      </c>
      <c r="N16" s="26">
        <f>VLOOKUP(I16,Parametre!C$1:D$37,2)</f>
        <v>0</v>
      </c>
      <c r="O16" s="27">
        <f t="shared" si="2"/>
        <v>0</v>
      </c>
      <c r="Q16" s="5"/>
      <c r="AR16" s="2"/>
    </row>
    <row r="17" spans="1:20">
      <c r="A17" s="31"/>
      <c r="B17" s="31"/>
      <c r="C17" s="31"/>
      <c r="D17" s="42"/>
      <c r="E17" s="54" t="s">
        <v>46</v>
      </c>
      <c r="F17" s="54" t="s">
        <v>46</v>
      </c>
      <c r="G17" s="55" t="s">
        <v>46</v>
      </c>
      <c r="H17" s="56" t="s">
        <v>46</v>
      </c>
      <c r="I17" s="57" t="s">
        <v>46</v>
      </c>
      <c r="J17" s="51" t="s">
        <v>46</v>
      </c>
      <c r="K17" s="61"/>
      <c r="L17" s="63">
        <f t="shared" si="0"/>
        <v>0</v>
      </c>
      <c r="M17" s="28" t="str">
        <f t="shared" si="1"/>
        <v/>
      </c>
      <c r="N17" s="26">
        <f>VLOOKUP(I17,Parametre!C$1:D$37,2)</f>
        <v>0</v>
      </c>
      <c r="O17" s="27">
        <f t="shared" si="2"/>
        <v>0</v>
      </c>
      <c r="Q17" s="13"/>
      <c r="R17" s="2"/>
      <c r="S17" s="2"/>
      <c r="T17" s="2"/>
    </row>
    <row r="18" spans="1:20">
      <c r="A18" s="31"/>
      <c r="B18" s="31"/>
      <c r="C18" s="31"/>
      <c r="D18" s="42"/>
      <c r="E18" s="43" t="s">
        <v>46</v>
      </c>
      <c r="F18" s="43" t="s">
        <v>46</v>
      </c>
      <c r="G18" s="46" t="s">
        <v>46</v>
      </c>
      <c r="H18" s="44" t="s">
        <v>46</v>
      </c>
      <c r="I18" s="57" t="s">
        <v>46</v>
      </c>
      <c r="J18" s="51" t="s">
        <v>46</v>
      </c>
      <c r="K18" s="61"/>
      <c r="L18" s="63">
        <f t="shared" si="0"/>
        <v>0</v>
      </c>
      <c r="M18" s="28" t="str">
        <f t="shared" ref="M18:M44" si="3">IF(D18="","",(M$12-D18)/365)</f>
        <v/>
      </c>
      <c r="N18" s="26">
        <f>VLOOKUP(I18,Parametre!C$1:D$37,2)</f>
        <v>0</v>
      </c>
      <c r="O18" s="27">
        <f t="shared" si="2"/>
        <v>0</v>
      </c>
    </row>
    <row r="19" spans="1:20">
      <c r="A19" s="31"/>
      <c r="B19" s="31"/>
      <c r="C19" s="31"/>
      <c r="D19" s="42"/>
      <c r="E19" s="43" t="s">
        <v>46</v>
      </c>
      <c r="F19" s="43" t="s">
        <v>46</v>
      </c>
      <c r="G19" s="46" t="s">
        <v>46</v>
      </c>
      <c r="H19" s="44" t="s">
        <v>46</v>
      </c>
      <c r="I19" s="57" t="s">
        <v>46</v>
      </c>
      <c r="J19" s="51" t="s">
        <v>46</v>
      </c>
      <c r="K19" s="61"/>
      <c r="L19" s="63">
        <f t="shared" si="0"/>
        <v>0</v>
      </c>
      <c r="M19" s="28" t="str">
        <f t="shared" si="3"/>
        <v/>
      </c>
      <c r="N19" s="26">
        <f>VLOOKUP(I19,Parametre!C$1:D$37,2)</f>
        <v>0</v>
      </c>
      <c r="O19" s="27">
        <f t="shared" si="2"/>
        <v>0</v>
      </c>
    </row>
    <row r="20" spans="1:20">
      <c r="A20" s="31"/>
      <c r="B20" s="31"/>
      <c r="C20" s="31"/>
      <c r="D20" s="42"/>
      <c r="E20" s="43" t="s">
        <v>46</v>
      </c>
      <c r="F20" s="43" t="s">
        <v>46</v>
      </c>
      <c r="G20" s="46" t="s">
        <v>46</v>
      </c>
      <c r="H20" s="44" t="s">
        <v>46</v>
      </c>
      <c r="I20" s="57" t="s">
        <v>46</v>
      </c>
      <c r="J20" s="51" t="s">
        <v>46</v>
      </c>
      <c r="K20" s="61"/>
      <c r="L20" s="63">
        <f t="shared" si="0"/>
        <v>0</v>
      </c>
      <c r="M20" s="28" t="str">
        <f t="shared" si="3"/>
        <v/>
      </c>
      <c r="N20" s="26">
        <f>VLOOKUP(I20,Parametre!C$1:D$37,2)</f>
        <v>0</v>
      </c>
      <c r="O20" s="27">
        <f t="shared" si="2"/>
        <v>0</v>
      </c>
    </row>
    <row r="21" spans="1:20">
      <c r="A21" s="31"/>
      <c r="B21" s="31"/>
      <c r="C21" s="31"/>
      <c r="D21" s="42"/>
      <c r="E21" s="43" t="s">
        <v>46</v>
      </c>
      <c r="F21" s="43" t="s">
        <v>46</v>
      </c>
      <c r="G21" s="46" t="s">
        <v>46</v>
      </c>
      <c r="H21" s="44" t="s">
        <v>46</v>
      </c>
      <c r="I21" s="57" t="s">
        <v>46</v>
      </c>
      <c r="J21" s="51" t="s">
        <v>46</v>
      </c>
      <c r="K21" s="61"/>
      <c r="L21" s="63">
        <f t="shared" ref="L21:L82" si="4">IF(G21="- Velg -",1,H21-G21+1)-1</f>
        <v>0</v>
      </c>
      <c r="M21" s="28" t="str">
        <f t="shared" si="3"/>
        <v/>
      </c>
      <c r="N21" s="26">
        <f>VLOOKUP(I21,Parametre!C$1:D$37,2)</f>
        <v>0</v>
      </c>
      <c r="O21" s="27">
        <f t="shared" si="2"/>
        <v>0</v>
      </c>
    </row>
    <row r="22" spans="1:20">
      <c r="A22" s="31"/>
      <c r="B22" s="31"/>
      <c r="C22" s="31"/>
      <c r="D22" s="42"/>
      <c r="E22" s="43" t="s">
        <v>46</v>
      </c>
      <c r="F22" s="43" t="s">
        <v>46</v>
      </c>
      <c r="G22" s="46" t="s">
        <v>46</v>
      </c>
      <c r="H22" s="44" t="s">
        <v>46</v>
      </c>
      <c r="I22" s="45" t="s">
        <v>46</v>
      </c>
      <c r="J22" s="51" t="s">
        <v>46</v>
      </c>
      <c r="K22" s="61"/>
      <c r="L22" s="63">
        <f t="shared" si="4"/>
        <v>0</v>
      </c>
      <c r="M22" s="28" t="str">
        <f t="shared" si="3"/>
        <v/>
      </c>
      <c r="N22" s="26">
        <f>VLOOKUP(I22,Parametre!C$1:D$37,2)</f>
        <v>0</v>
      </c>
      <c r="O22" s="27">
        <f t="shared" si="2"/>
        <v>0</v>
      </c>
    </row>
    <row r="23" spans="1:20">
      <c r="A23" s="31"/>
      <c r="B23" s="31"/>
      <c r="C23" s="31"/>
      <c r="D23" s="42"/>
      <c r="E23" s="43" t="s">
        <v>46</v>
      </c>
      <c r="F23" s="43" t="s">
        <v>46</v>
      </c>
      <c r="G23" s="46" t="s">
        <v>46</v>
      </c>
      <c r="H23" s="44" t="s">
        <v>46</v>
      </c>
      <c r="I23" s="45" t="s">
        <v>46</v>
      </c>
      <c r="J23" s="51" t="s">
        <v>46</v>
      </c>
      <c r="K23" s="61"/>
      <c r="L23" s="63">
        <f t="shared" si="4"/>
        <v>0</v>
      </c>
      <c r="M23" s="28" t="str">
        <f t="shared" si="3"/>
        <v/>
      </c>
      <c r="N23" s="26">
        <f>VLOOKUP(I23,Parametre!C$1:D$37,2)</f>
        <v>0</v>
      </c>
      <c r="O23" s="27">
        <f t="shared" si="2"/>
        <v>0</v>
      </c>
    </row>
    <row r="24" spans="1:20">
      <c r="A24" s="31"/>
      <c r="B24" s="31"/>
      <c r="C24" s="31"/>
      <c r="D24" s="42"/>
      <c r="E24" s="43" t="s">
        <v>46</v>
      </c>
      <c r="F24" s="43" t="s">
        <v>46</v>
      </c>
      <c r="G24" s="46" t="s">
        <v>46</v>
      </c>
      <c r="H24" s="44" t="s">
        <v>46</v>
      </c>
      <c r="I24" s="45" t="s">
        <v>46</v>
      </c>
      <c r="J24" s="51" t="s">
        <v>46</v>
      </c>
      <c r="K24" s="61"/>
      <c r="L24" s="63">
        <f t="shared" si="4"/>
        <v>0</v>
      </c>
      <c r="M24" s="28" t="str">
        <f t="shared" si="3"/>
        <v/>
      </c>
      <c r="N24" s="26">
        <f>VLOOKUP(I24,Parametre!C$1:D$37,2)</f>
        <v>0</v>
      </c>
      <c r="O24" s="27">
        <f t="shared" si="2"/>
        <v>0</v>
      </c>
    </row>
    <row r="25" spans="1:20">
      <c r="A25" s="31"/>
      <c r="B25" s="31"/>
      <c r="C25" s="31"/>
      <c r="D25" s="42"/>
      <c r="E25" s="43" t="s">
        <v>46</v>
      </c>
      <c r="F25" s="43" t="s">
        <v>46</v>
      </c>
      <c r="G25" s="46" t="s">
        <v>46</v>
      </c>
      <c r="H25" s="44" t="s">
        <v>46</v>
      </c>
      <c r="I25" s="45" t="s">
        <v>46</v>
      </c>
      <c r="J25" s="51" t="s">
        <v>46</v>
      </c>
      <c r="K25" s="61"/>
      <c r="L25" s="63">
        <f t="shared" si="4"/>
        <v>0</v>
      </c>
      <c r="M25" s="28" t="str">
        <f t="shared" si="3"/>
        <v/>
      </c>
      <c r="N25" s="26">
        <f>VLOOKUP(I25,Parametre!C$1:D$37,2)</f>
        <v>0</v>
      </c>
      <c r="O25" s="27">
        <f t="shared" si="2"/>
        <v>0</v>
      </c>
    </row>
    <row r="26" spans="1:20">
      <c r="A26" s="31"/>
      <c r="B26" s="31"/>
      <c r="C26" s="31"/>
      <c r="D26" s="42"/>
      <c r="E26" s="43" t="s">
        <v>46</v>
      </c>
      <c r="F26" s="43" t="s">
        <v>46</v>
      </c>
      <c r="G26" s="46" t="s">
        <v>46</v>
      </c>
      <c r="H26" s="44" t="s">
        <v>46</v>
      </c>
      <c r="I26" s="45" t="s">
        <v>46</v>
      </c>
      <c r="J26" s="51" t="s">
        <v>46</v>
      </c>
      <c r="K26" s="61"/>
      <c r="L26" s="63">
        <f t="shared" si="4"/>
        <v>0</v>
      </c>
      <c r="M26" s="28" t="str">
        <f t="shared" si="3"/>
        <v/>
      </c>
      <c r="N26" s="26">
        <f>VLOOKUP(I26,Parametre!C$1:D$37,2)</f>
        <v>0</v>
      </c>
      <c r="O26" s="27">
        <f t="shared" si="2"/>
        <v>0</v>
      </c>
    </row>
    <row r="27" spans="1:20">
      <c r="A27" s="31"/>
      <c r="B27" s="31"/>
      <c r="C27" s="31"/>
      <c r="D27" s="42"/>
      <c r="E27" s="43" t="s">
        <v>46</v>
      </c>
      <c r="F27" s="43" t="s">
        <v>46</v>
      </c>
      <c r="G27" s="46" t="s">
        <v>46</v>
      </c>
      <c r="H27" s="44" t="s">
        <v>46</v>
      </c>
      <c r="I27" s="45" t="s">
        <v>46</v>
      </c>
      <c r="J27" s="51" t="s">
        <v>46</v>
      </c>
      <c r="K27" s="61"/>
      <c r="L27" s="63">
        <f t="shared" si="4"/>
        <v>0</v>
      </c>
      <c r="M27" s="28" t="str">
        <f t="shared" si="3"/>
        <v/>
      </c>
      <c r="N27" s="26">
        <f>VLOOKUP(I27,Parametre!C$1:D$37,2)</f>
        <v>0</v>
      </c>
      <c r="O27" s="27">
        <f t="shared" si="2"/>
        <v>0</v>
      </c>
    </row>
    <row r="28" spans="1:20">
      <c r="A28" s="31"/>
      <c r="B28" s="31"/>
      <c r="C28" s="31"/>
      <c r="D28" s="42"/>
      <c r="E28" s="43" t="s">
        <v>46</v>
      </c>
      <c r="F28" s="43" t="s">
        <v>46</v>
      </c>
      <c r="G28" s="46" t="s">
        <v>46</v>
      </c>
      <c r="H28" s="44" t="s">
        <v>46</v>
      </c>
      <c r="I28" s="45" t="s">
        <v>46</v>
      </c>
      <c r="J28" s="51" t="s">
        <v>46</v>
      </c>
      <c r="K28" s="61"/>
      <c r="L28" s="63">
        <f t="shared" si="4"/>
        <v>0</v>
      </c>
      <c r="M28" s="28" t="str">
        <f t="shared" si="3"/>
        <v/>
      </c>
      <c r="N28" s="26">
        <f>VLOOKUP(I28,Parametre!C$1:D$37,2)</f>
        <v>0</v>
      </c>
      <c r="O28" s="27">
        <f t="shared" si="2"/>
        <v>0</v>
      </c>
    </row>
    <row r="29" spans="1:20">
      <c r="A29" s="31"/>
      <c r="B29" s="31"/>
      <c r="C29" s="31"/>
      <c r="D29" s="42"/>
      <c r="E29" s="43" t="s">
        <v>46</v>
      </c>
      <c r="F29" s="43" t="s">
        <v>46</v>
      </c>
      <c r="G29" s="46" t="s">
        <v>46</v>
      </c>
      <c r="H29" s="44" t="s">
        <v>46</v>
      </c>
      <c r="I29" s="45" t="s">
        <v>46</v>
      </c>
      <c r="J29" s="51" t="s">
        <v>46</v>
      </c>
      <c r="K29" s="61"/>
      <c r="L29" s="63">
        <f t="shared" si="4"/>
        <v>0</v>
      </c>
      <c r="M29" s="28" t="str">
        <f t="shared" si="3"/>
        <v/>
      </c>
      <c r="N29" s="26">
        <f>VLOOKUP(I29,Parametre!C$1:D$37,2)</f>
        <v>0</v>
      </c>
      <c r="O29" s="27">
        <f t="shared" si="2"/>
        <v>0</v>
      </c>
    </row>
    <row r="30" spans="1:20">
      <c r="A30" s="31"/>
      <c r="B30" s="31"/>
      <c r="C30" s="31"/>
      <c r="D30" s="42"/>
      <c r="E30" s="43" t="s">
        <v>46</v>
      </c>
      <c r="F30" s="43" t="s">
        <v>46</v>
      </c>
      <c r="G30" s="46" t="s">
        <v>46</v>
      </c>
      <c r="H30" s="44" t="s">
        <v>46</v>
      </c>
      <c r="I30" s="45" t="s">
        <v>46</v>
      </c>
      <c r="J30" s="51" t="s">
        <v>46</v>
      </c>
      <c r="K30" s="61"/>
      <c r="L30" s="63">
        <f t="shared" si="4"/>
        <v>0</v>
      </c>
      <c r="M30" s="28" t="str">
        <f t="shared" si="3"/>
        <v/>
      </c>
      <c r="N30" s="26">
        <f>VLOOKUP(I30,Parametre!C$1:D$37,2)</f>
        <v>0</v>
      </c>
      <c r="O30" s="27">
        <f t="shared" si="2"/>
        <v>0</v>
      </c>
    </row>
    <row r="31" spans="1:20">
      <c r="A31" s="31"/>
      <c r="B31" s="31"/>
      <c r="C31" s="31"/>
      <c r="D31" s="42"/>
      <c r="E31" s="43" t="s">
        <v>46</v>
      </c>
      <c r="F31" s="43" t="s">
        <v>46</v>
      </c>
      <c r="G31" s="46" t="s">
        <v>46</v>
      </c>
      <c r="H31" s="44" t="s">
        <v>46</v>
      </c>
      <c r="I31" s="45" t="s">
        <v>46</v>
      </c>
      <c r="J31" s="51" t="s">
        <v>46</v>
      </c>
      <c r="K31" s="61"/>
      <c r="L31" s="63">
        <f t="shared" si="4"/>
        <v>0</v>
      </c>
      <c r="M31" s="28" t="str">
        <f t="shared" si="3"/>
        <v/>
      </c>
      <c r="N31" s="26">
        <f>VLOOKUP(I31,Parametre!C$1:D$37,2)</f>
        <v>0</v>
      </c>
      <c r="O31" s="27">
        <f t="shared" si="2"/>
        <v>0</v>
      </c>
    </row>
    <row r="32" spans="1:20">
      <c r="A32" s="31"/>
      <c r="B32" s="31"/>
      <c r="C32" s="31"/>
      <c r="D32" s="42"/>
      <c r="E32" s="43" t="s">
        <v>46</v>
      </c>
      <c r="F32" s="43" t="s">
        <v>46</v>
      </c>
      <c r="G32" s="46" t="s">
        <v>46</v>
      </c>
      <c r="H32" s="44" t="s">
        <v>46</v>
      </c>
      <c r="I32" s="45" t="s">
        <v>46</v>
      </c>
      <c r="J32" s="51" t="s">
        <v>46</v>
      </c>
      <c r="K32" s="61"/>
      <c r="L32" s="63">
        <f t="shared" si="4"/>
        <v>0</v>
      </c>
      <c r="M32" s="28" t="str">
        <f t="shared" si="3"/>
        <v/>
      </c>
      <c r="N32" s="26">
        <f>VLOOKUP(I32,Parametre!C$1:D$37,2)</f>
        <v>0</v>
      </c>
      <c r="O32" s="27">
        <f t="shared" si="2"/>
        <v>0</v>
      </c>
    </row>
    <row r="33" spans="1:15">
      <c r="A33" s="31"/>
      <c r="B33" s="31"/>
      <c r="C33" s="31"/>
      <c r="D33" s="42"/>
      <c r="E33" s="43" t="s">
        <v>46</v>
      </c>
      <c r="F33" s="43" t="s">
        <v>46</v>
      </c>
      <c r="G33" s="46" t="s">
        <v>46</v>
      </c>
      <c r="H33" s="44" t="s">
        <v>46</v>
      </c>
      <c r="I33" s="45" t="s">
        <v>46</v>
      </c>
      <c r="J33" s="51" t="s">
        <v>46</v>
      </c>
      <c r="K33" s="61"/>
      <c r="L33" s="63">
        <f t="shared" si="4"/>
        <v>0</v>
      </c>
      <c r="M33" s="28" t="str">
        <f t="shared" si="3"/>
        <v/>
      </c>
      <c r="N33" s="26">
        <f>VLOOKUP(I33,Parametre!C$1:D$37,2)</f>
        <v>0</v>
      </c>
      <c r="O33" s="27">
        <f t="shared" si="2"/>
        <v>0</v>
      </c>
    </row>
    <row r="34" spans="1:15">
      <c r="A34" s="31"/>
      <c r="B34" s="31"/>
      <c r="C34" s="31"/>
      <c r="D34" s="42"/>
      <c r="E34" s="43" t="s">
        <v>46</v>
      </c>
      <c r="F34" s="43" t="s">
        <v>46</v>
      </c>
      <c r="G34" s="46" t="s">
        <v>46</v>
      </c>
      <c r="H34" s="44" t="s">
        <v>46</v>
      </c>
      <c r="I34" s="45" t="s">
        <v>46</v>
      </c>
      <c r="J34" s="51" t="s">
        <v>46</v>
      </c>
      <c r="K34" s="61"/>
      <c r="L34" s="63">
        <f t="shared" si="4"/>
        <v>0</v>
      </c>
      <c r="M34" s="28" t="str">
        <f t="shared" si="3"/>
        <v/>
      </c>
      <c r="N34" s="26">
        <f>VLOOKUP(I34,Parametre!C$1:D$37,2)</f>
        <v>0</v>
      </c>
      <c r="O34" s="27">
        <f t="shared" si="2"/>
        <v>0</v>
      </c>
    </row>
    <row r="35" spans="1:15">
      <c r="A35" s="31"/>
      <c r="B35" s="31"/>
      <c r="C35" s="31"/>
      <c r="D35" s="42"/>
      <c r="E35" s="43" t="s">
        <v>46</v>
      </c>
      <c r="F35" s="43" t="s">
        <v>46</v>
      </c>
      <c r="G35" s="46" t="s">
        <v>46</v>
      </c>
      <c r="H35" s="44" t="s">
        <v>46</v>
      </c>
      <c r="I35" s="45" t="s">
        <v>46</v>
      </c>
      <c r="J35" s="51" t="s">
        <v>46</v>
      </c>
      <c r="K35" s="61"/>
      <c r="L35" s="63">
        <f t="shared" si="4"/>
        <v>0</v>
      </c>
      <c r="M35" s="28" t="str">
        <f t="shared" si="3"/>
        <v/>
      </c>
      <c r="N35" s="26">
        <f>VLOOKUP(I35,Parametre!C$1:D$37,2)</f>
        <v>0</v>
      </c>
      <c r="O35" s="27">
        <f t="shared" si="2"/>
        <v>0</v>
      </c>
    </row>
    <row r="36" spans="1:15">
      <c r="A36" s="31"/>
      <c r="B36" s="31"/>
      <c r="C36" s="31"/>
      <c r="D36" s="42"/>
      <c r="E36" s="43" t="s">
        <v>46</v>
      </c>
      <c r="F36" s="43" t="s">
        <v>46</v>
      </c>
      <c r="G36" s="46" t="s">
        <v>46</v>
      </c>
      <c r="H36" s="44" t="s">
        <v>46</v>
      </c>
      <c r="I36" s="45" t="s">
        <v>46</v>
      </c>
      <c r="J36" s="51" t="s">
        <v>46</v>
      </c>
      <c r="K36" s="61"/>
      <c r="L36" s="63">
        <f t="shared" si="4"/>
        <v>0</v>
      </c>
      <c r="M36" s="28" t="str">
        <f t="shared" si="3"/>
        <v/>
      </c>
      <c r="N36" s="26">
        <f>VLOOKUP(I36,Parametre!C$1:D$37,2)</f>
        <v>0</v>
      </c>
      <c r="O36" s="27">
        <f t="shared" si="2"/>
        <v>0</v>
      </c>
    </row>
    <row r="37" spans="1:15">
      <c r="A37" s="31"/>
      <c r="B37" s="31"/>
      <c r="C37" s="31"/>
      <c r="D37" s="42"/>
      <c r="E37" s="43" t="s">
        <v>46</v>
      </c>
      <c r="F37" s="43" t="s">
        <v>46</v>
      </c>
      <c r="G37" s="46" t="s">
        <v>46</v>
      </c>
      <c r="H37" s="44" t="s">
        <v>46</v>
      </c>
      <c r="I37" s="45" t="s">
        <v>46</v>
      </c>
      <c r="J37" s="51" t="s">
        <v>46</v>
      </c>
      <c r="K37" s="61"/>
      <c r="L37" s="63">
        <f t="shared" si="4"/>
        <v>0</v>
      </c>
      <c r="M37" s="28" t="str">
        <f t="shared" si="3"/>
        <v/>
      </c>
      <c r="N37" s="26">
        <f>VLOOKUP(I37,Parametre!C$1:D$37,2)</f>
        <v>0</v>
      </c>
      <c r="O37" s="27">
        <f t="shared" si="2"/>
        <v>0</v>
      </c>
    </row>
    <row r="38" spans="1:15">
      <c r="A38" s="31"/>
      <c r="B38" s="31"/>
      <c r="C38" s="31"/>
      <c r="D38" s="42"/>
      <c r="E38" s="43" t="s">
        <v>46</v>
      </c>
      <c r="F38" s="43" t="s">
        <v>46</v>
      </c>
      <c r="G38" s="46" t="s">
        <v>46</v>
      </c>
      <c r="H38" s="44" t="s">
        <v>46</v>
      </c>
      <c r="I38" s="45" t="s">
        <v>46</v>
      </c>
      <c r="J38" s="51" t="s">
        <v>46</v>
      </c>
      <c r="K38" s="61"/>
      <c r="L38" s="63">
        <f t="shared" si="4"/>
        <v>0</v>
      </c>
      <c r="M38" s="28" t="str">
        <f t="shared" si="3"/>
        <v/>
      </c>
      <c r="N38" s="26">
        <f>VLOOKUP(I38,Parametre!C$1:D$37,2)</f>
        <v>0</v>
      </c>
      <c r="O38" s="27">
        <f t="shared" si="2"/>
        <v>0</v>
      </c>
    </row>
    <row r="39" spans="1:15">
      <c r="A39" s="31"/>
      <c r="B39" s="31"/>
      <c r="C39" s="31"/>
      <c r="D39" s="42"/>
      <c r="E39" s="43" t="s">
        <v>46</v>
      </c>
      <c r="F39" s="43" t="s">
        <v>46</v>
      </c>
      <c r="G39" s="46" t="s">
        <v>46</v>
      </c>
      <c r="H39" s="44" t="s">
        <v>46</v>
      </c>
      <c r="I39" s="45" t="s">
        <v>46</v>
      </c>
      <c r="J39" s="51" t="s">
        <v>46</v>
      </c>
      <c r="K39" s="61"/>
      <c r="L39" s="63">
        <f t="shared" si="4"/>
        <v>0</v>
      </c>
      <c r="M39" s="28" t="str">
        <f t="shared" si="3"/>
        <v/>
      </c>
      <c r="N39" s="26">
        <f>VLOOKUP(I39,Parametre!C$1:D$37,2)</f>
        <v>0</v>
      </c>
      <c r="O39" s="27">
        <f t="shared" si="2"/>
        <v>0</v>
      </c>
    </row>
    <row r="40" spans="1:15">
      <c r="A40" s="31"/>
      <c r="B40" s="31"/>
      <c r="C40" s="31"/>
      <c r="D40" s="42"/>
      <c r="E40" s="43" t="s">
        <v>46</v>
      </c>
      <c r="F40" s="43" t="s">
        <v>46</v>
      </c>
      <c r="G40" s="46" t="s">
        <v>46</v>
      </c>
      <c r="H40" s="44" t="s">
        <v>46</v>
      </c>
      <c r="I40" s="45" t="s">
        <v>46</v>
      </c>
      <c r="J40" s="51" t="s">
        <v>46</v>
      </c>
      <c r="K40" s="61"/>
      <c r="L40" s="63">
        <f t="shared" si="4"/>
        <v>0</v>
      </c>
      <c r="M40" s="28" t="str">
        <f t="shared" si="3"/>
        <v/>
      </c>
      <c r="N40" s="26">
        <f>VLOOKUP(I40,Parametre!C$1:D$37,2)</f>
        <v>0</v>
      </c>
      <c r="O40" s="27">
        <f t="shared" si="2"/>
        <v>0</v>
      </c>
    </row>
    <row r="41" spans="1:15">
      <c r="A41" s="31"/>
      <c r="B41" s="31"/>
      <c r="C41" s="31"/>
      <c r="D41" s="42"/>
      <c r="E41" s="43" t="s">
        <v>46</v>
      </c>
      <c r="F41" s="43" t="s">
        <v>46</v>
      </c>
      <c r="G41" s="46" t="s">
        <v>46</v>
      </c>
      <c r="H41" s="44" t="s">
        <v>46</v>
      </c>
      <c r="I41" s="45" t="s">
        <v>46</v>
      </c>
      <c r="J41" s="51" t="s">
        <v>46</v>
      </c>
      <c r="K41" s="61"/>
      <c r="L41" s="63">
        <f t="shared" si="4"/>
        <v>0</v>
      </c>
      <c r="M41" s="28" t="str">
        <f t="shared" si="3"/>
        <v/>
      </c>
      <c r="N41" s="26">
        <f>VLOOKUP(I41,Parametre!C$1:D$37,2)</f>
        <v>0</v>
      </c>
      <c r="O41" s="27">
        <f t="shared" si="2"/>
        <v>0</v>
      </c>
    </row>
    <row r="42" spans="1:15">
      <c r="A42" s="31"/>
      <c r="B42" s="31"/>
      <c r="C42" s="31"/>
      <c r="D42" s="42"/>
      <c r="E42" s="43" t="s">
        <v>46</v>
      </c>
      <c r="F42" s="43" t="s">
        <v>46</v>
      </c>
      <c r="G42" s="46" t="s">
        <v>46</v>
      </c>
      <c r="H42" s="44" t="s">
        <v>46</v>
      </c>
      <c r="I42" s="45" t="s">
        <v>46</v>
      </c>
      <c r="J42" s="51" t="s">
        <v>46</v>
      </c>
      <c r="K42" s="61"/>
      <c r="L42" s="63">
        <f t="shared" si="4"/>
        <v>0</v>
      </c>
      <c r="M42" s="28" t="str">
        <f t="shared" si="3"/>
        <v/>
      </c>
      <c r="N42" s="26">
        <f>VLOOKUP(I42,Parametre!C$1:D$37,2)</f>
        <v>0</v>
      </c>
      <c r="O42" s="27">
        <f t="shared" si="2"/>
        <v>0</v>
      </c>
    </row>
    <row r="43" spans="1:15">
      <c r="A43" s="31"/>
      <c r="B43" s="31"/>
      <c r="C43" s="31"/>
      <c r="D43" s="42"/>
      <c r="E43" s="43" t="s">
        <v>46</v>
      </c>
      <c r="F43" s="43" t="s">
        <v>46</v>
      </c>
      <c r="G43" s="46" t="s">
        <v>46</v>
      </c>
      <c r="H43" s="44" t="s">
        <v>46</v>
      </c>
      <c r="I43" s="45" t="s">
        <v>46</v>
      </c>
      <c r="J43" s="51" t="s">
        <v>46</v>
      </c>
      <c r="K43" s="61"/>
      <c r="L43" s="63">
        <f t="shared" si="4"/>
        <v>0</v>
      </c>
      <c r="M43" s="28" t="str">
        <f t="shared" si="3"/>
        <v/>
      </c>
      <c r="N43" s="26">
        <f>VLOOKUP(I43,Parametre!C$1:D$37,2)</f>
        <v>0</v>
      </c>
      <c r="O43" s="27">
        <f t="shared" si="2"/>
        <v>0</v>
      </c>
    </row>
    <row r="44" spans="1:15">
      <c r="A44" s="31"/>
      <c r="B44" s="31"/>
      <c r="C44" s="31"/>
      <c r="D44" s="42"/>
      <c r="E44" s="43" t="s">
        <v>46</v>
      </c>
      <c r="F44" s="43" t="s">
        <v>46</v>
      </c>
      <c r="G44" s="46" t="s">
        <v>46</v>
      </c>
      <c r="H44" s="44" t="s">
        <v>46</v>
      </c>
      <c r="I44" s="45" t="s">
        <v>46</v>
      </c>
      <c r="J44" s="51" t="s">
        <v>46</v>
      </c>
      <c r="K44" s="61"/>
      <c r="L44" s="63">
        <f t="shared" si="4"/>
        <v>0</v>
      </c>
      <c r="M44" s="28" t="str">
        <f t="shared" si="3"/>
        <v/>
      </c>
      <c r="N44" s="26">
        <f>VLOOKUP(I44,Parametre!C$1:D$37,2)</f>
        <v>0</v>
      </c>
      <c r="O44" s="27">
        <f t="shared" si="2"/>
        <v>0</v>
      </c>
    </row>
    <row r="45" spans="1:15">
      <c r="A45" s="31"/>
      <c r="B45" s="31"/>
      <c r="C45" s="31"/>
      <c r="D45" s="42"/>
      <c r="E45" s="43" t="s">
        <v>46</v>
      </c>
      <c r="F45" s="43" t="s">
        <v>46</v>
      </c>
      <c r="G45" s="46" t="s">
        <v>46</v>
      </c>
      <c r="H45" s="44" t="s">
        <v>46</v>
      </c>
      <c r="I45" s="45" t="s">
        <v>46</v>
      </c>
      <c r="J45" s="51" t="s">
        <v>46</v>
      </c>
      <c r="K45" s="61"/>
      <c r="L45" s="63">
        <f t="shared" si="4"/>
        <v>0</v>
      </c>
      <c r="M45" s="28" t="str">
        <f t="shared" ref="M45:M84" si="5">IF(D45="","",(M$12-D45)/365)</f>
        <v/>
      </c>
      <c r="N45" s="26">
        <f>VLOOKUP(I45,Parametre!C$1:D$37,2)</f>
        <v>0</v>
      </c>
      <c r="O45" s="27">
        <f t="shared" si="2"/>
        <v>0</v>
      </c>
    </row>
    <row r="46" spans="1:15">
      <c r="A46" s="31"/>
      <c r="B46" s="31"/>
      <c r="C46" s="31"/>
      <c r="D46" s="42"/>
      <c r="E46" s="43" t="s">
        <v>46</v>
      </c>
      <c r="F46" s="43" t="s">
        <v>46</v>
      </c>
      <c r="G46" s="46" t="s">
        <v>46</v>
      </c>
      <c r="H46" s="44" t="s">
        <v>46</v>
      </c>
      <c r="I46" s="45" t="s">
        <v>46</v>
      </c>
      <c r="J46" s="51" t="s">
        <v>46</v>
      </c>
      <c r="K46" s="61"/>
      <c r="L46" s="63">
        <f t="shared" si="4"/>
        <v>0</v>
      </c>
      <c r="M46" s="28" t="str">
        <f t="shared" si="5"/>
        <v/>
      </c>
      <c r="N46" s="26">
        <f>VLOOKUP(I46,Parametre!C$1:D$37,2)</f>
        <v>0</v>
      </c>
      <c r="O46" s="27">
        <f t="shared" si="2"/>
        <v>0</v>
      </c>
    </row>
    <row r="47" spans="1:15">
      <c r="A47" s="31"/>
      <c r="B47" s="31"/>
      <c r="C47" s="31"/>
      <c r="D47" s="42"/>
      <c r="E47" s="43" t="s">
        <v>46</v>
      </c>
      <c r="F47" s="43" t="s">
        <v>46</v>
      </c>
      <c r="G47" s="46" t="s">
        <v>46</v>
      </c>
      <c r="H47" s="44" t="s">
        <v>46</v>
      </c>
      <c r="I47" s="45" t="s">
        <v>46</v>
      </c>
      <c r="J47" s="51" t="s">
        <v>46</v>
      </c>
      <c r="K47" s="61"/>
      <c r="L47" s="63">
        <f t="shared" si="4"/>
        <v>0</v>
      </c>
      <c r="M47" s="28" t="str">
        <f t="shared" si="5"/>
        <v/>
      </c>
      <c r="N47" s="26">
        <f>VLOOKUP(I47,Parametre!C$1:D$37,2)</f>
        <v>0</v>
      </c>
      <c r="O47" s="27">
        <f t="shared" si="2"/>
        <v>0</v>
      </c>
    </row>
    <row r="48" spans="1:15">
      <c r="A48" s="31"/>
      <c r="B48" s="31"/>
      <c r="C48" s="31"/>
      <c r="D48" s="42"/>
      <c r="E48" s="43" t="s">
        <v>46</v>
      </c>
      <c r="F48" s="43" t="s">
        <v>46</v>
      </c>
      <c r="G48" s="46" t="s">
        <v>46</v>
      </c>
      <c r="H48" s="44" t="s">
        <v>46</v>
      </c>
      <c r="I48" s="45" t="s">
        <v>46</v>
      </c>
      <c r="J48" s="51" t="s">
        <v>46</v>
      </c>
      <c r="K48" s="61"/>
      <c r="L48" s="63">
        <f t="shared" si="4"/>
        <v>0</v>
      </c>
      <c r="M48" s="28" t="str">
        <f t="shared" si="5"/>
        <v/>
      </c>
      <c r="N48" s="26">
        <f>VLOOKUP(I48,Parametre!C$1:D$37,2)</f>
        <v>0</v>
      </c>
      <c r="O48" s="27">
        <f t="shared" si="2"/>
        <v>0</v>
      </c>
    </row>
    <row r="49" spans="1:15">
      <c r="A49" s="31"/>
      <c r="B49" s="31"/>
      <c r="C49" s="31"/>
      <c r="D49" s="42"/>
      <c r="E49" s="43" t="s">
        <v>46</v>
      </c>
      <c r="F49" s="43" t="s">
        <v>46</v>
      </c>
      <c r="G49" s="46" t="s">
        <v>46</v>
      </c>
      <c r="H49" s="44" t="s">
        <v>46</v>
      </c>
      <c r="I49" s="45" t="s">
        <v>46</v>
      </c>
      <c r="J49" s="51" t="s">
        <v>46</v>
      </c>
      <c r="K49" s="61"/>
      <c r="L49" s="63">
        <f t="shared" si="4"/>
        <v>0</v>
      </c>
      <c r="M49" s="28" t="str">
        <f t="shared" si="5"/>
        <v/>
      </c>
      <c r="N49" s="26">
        <f>VLOOKUP(I49,Parametre!C$1:D$37,2)</f>
        <v>0</v>
      </c>
      <c r="O49" s="27">
        <f t="shared" si="2"/>
        <v>0</v>
      </c>
    </row>
    <row r="50" spans="1:15">
      <c r="A50" s="31"/>
      <c r="B50" s="31"/>
      <c r="C50" s="31"/>
      <c r="D50" s="42"/>
      <c r="E50" s="43" t="s">
        <v>46</v>
      </c>
      <c r="F50" s="43" t="s">
        <v>46</v>
      </c>
      <c r="G50" s="46" t="s">
        <v>46</v>
      </c>
      <c r="H50" s="44" t="s">
        <v>46</v>
      </c>
      <c r="I50" s="45" t="s">
        <v>46</v>
      </c>
      <c r="J50" s="51" t="s">
        <v>46</v>
      </c>
      <c r="K50" s="61"/>
      <c r="L50" s="63">
        <f t="shared" si="4"/>
        <v>0</v>
      </c>
      <c r="M50" s="28" t="str">
        <f t="shared" si="5"/>
        <v/>
      </c>
      <c r="N50" s="26">
        <f>VLOOKUP(I50,Parametre!C$1:D$37,2)</f>
        <v>0</v>
      </c>
      <c r="O50" s="27">
        <f t="shared" si="2"/>
        <v>0</v>
      </c>
    </row>
    <row r="51" spans="1:15">
      <c r="A51" s="31"/>
      <c r="B51" s="31"/>
      <c r="C51" s="31"/>
      <c r="D51" s="42"/>
      <c r="E51" s="43" t="s">
        <v>46</v>
      </c>
      <c r="F51" s="43" t="s">
        <v>46</v>
      </c>
      <c r="G51" s="46" t="s">
        <v>46</v>
      </c>
      <c r="H51" s="44" t="s">
        <v>46</v>
      </c>
      <c r="I51" s="45" t="s">
        <v>46</v>
      </c>
      <c r="J51" s="51" t="s">
        <v>46</v>
      </c>
      <c r="K51" s="61"/>
      <c r="L51" s="63">
        <f t="shared" si="4"/>
        <v>0</v>
      </c>
      <c r="M51" s="28" t="str">
        <f t="shared" si="5"/>
        <v/>
      </c>
      <c r="N51" s="26">
        <f>VLOOKUP(I51,Parametre!C$1:D$37,2)</f>
        <v>0</v>
      </c>
      <c r="O51" s="27">
        <f t="shared" si="2"/>
        <v>0</v>
      </c>
    </row>
    <row r="52" spans="1:15">
      <c r="A52" s="31"/>
      <c r="B52" s="31"/>
      <c r="C52" s="31"/>
      <c r="D52" s="42"/>
      <c r="E52" s="43" t="s">
        <v>46</v>
      </c>
      <c r="F52" s="43" t="s">
        <v>46</v>
      </c>
      <c r="G52" s="46" t="s">
        <v>46</v>
      </c>
      <c r="H52" s="44" t="s">
        <v>46</v>
      </c>
      <c r="I52" s="45" t="s">
        <v>46</v>
      </c>
      <c r="J52" s="51" t="s">
        <v>46</v>
      </c>
      <c r="K52" s="61"/>
      <c r="L52" s="63">
        <f t="shared" si="4"/>
        <v>0</v>
      </c>
      <c r="M52" s="28" t="str">
        <f t="shared" si="5"/>
        <v/>
      </c>
      <c r="N52" s="26">
        <f>VLOOKUP(I52,Parametre!C$1:D$37,2)</f>
        <v>0</v>
      </c>
      <c r="O52" s="27">
        <f t="shared" si="2"/>
        <v>0</v>
      </c>
    </row>
    <row r="53" spans="1:15">
      <c r="A53" s="31"/>
      <c r="B53" s="31"/>
      <c r="C53" s="31"/>
      <c r="D53" s="42"/>
      <c r="E53" s="43" t="s">
        <v>46</v>
      </c>
      <c r="F53" s="43" t="s">
        <v>46</v>
      </c>
      <c r="G53" s="46" t="s">
        <v>46</v>
      </c>
      <c r="H53" s="44" t="s">
        <v>46</v>
      </c>
      <c r="I53" s="45" t="s">
        <v>46</v>
      </c>
      <c r="J53" s="51" t="s">
        <v>46</v>
      </c>
      <c r="K53" s="61"/>
      <c r="L53" s="63">
        <f t="shared" si="4"/>
        <v>0</v>
      </c>
      <c r="M53" s="28" t="str">
        <f t="shared" si="5"/>
        <v/>
      </c>
      <c r="N53" s="26">
        <f>VLOOKUP(I53,Parametre!C$1:D$37,2)</f>
        <v>0</v>
      </c>
      <c r="O53" s="27">
        <f t="shared" si="2"/>
        <v>0</v>
      </c>
    </row>
    <row r="54" spans="1:15">
      <c r="A54" s="31"/>
      <c r="B54" s="31"/>
      <c r="C54" s="31"/>
      <c r="D54" s="42"/>
      <c r="E54" s="43" t="s">
        <v>46</v>
      </c>
      <c r="F54" s="43" t="s">
        <v>46</v>
      </c>
      <c r="G54" s="46" t="s">
        <v>46</v>
      </c>
      <c r="H54" s="44" t="s">
        <v>46</v>
      </c>
      <c r="I54" s="45" t="s">
        <v>46</v>
      </c>
      <c r="J54" s="51" t="s">
        <v>46</v>
      </c>
      <c r="K54" s="61"/>
      <c r="L54" s="63">
        <f t="shared" si="4"/>
        <v>0</v>
      </c>
      <c r="M54" s="28" t="str">
        <f t="shared" si="5"/>
        <v/>
      </c>
      <c r="N54" s="26">
        <f>VLOOKUP(I54,Parametre!C$1:D$37,2)</f>
        <v>0</v>
      </c>
      <c r="O54" s="27">
        <f t="shared" si="2"/>
        <v>0</v>
      </c>
    </row>
    <row r="55" spans="1:15">
      <c r="A55" s="31"/>
      <c r="B55" s="31"/>
      <c r="C55" s="31"/>
      <c r="D55" s="42"/>
      <c r="E55" s="43" t="s">
        <v>46</v>
      </c>
      <c r="F55" s="43" t="s">
        <v>46</v>
      </c>
      <c r="G55" s="46" t="s">
        <v>46</v>
      </c>
      <c r="H55" s="44" t="s">
        <v>46</v>
      </c>
      <c r="I55" s="45" t="s">
        <v>46</v>
      </c>
      <c r="J55" s="51" t="s">
        <v>46</v>
      </c>
      <c r="K55" s="61"/>
      <c r="L55" s="63">
        <f t="shared" si="4"/>
        <v>0</v>
      </c>
      <c r="M55" s="28" t="str">
        <f t="shared" si="5"/>
        <v/>
      </c>
      <c r="N55" s="26">
        <f>VLOOKUP(I55,Parametre!C$1:D$37,2)</f>
        <v>0</v>
      </c>
      <c r="O55" s="27">
        <f t="shared" si="2"/>
        <v>0</v>
      </c>
    </row>
    <row r="56" spans="1:15">
      <c r="A56" s="31"/>
      <c r="B56" s="31"/>
      <c r="C56" s="31"/>
      <c r="D56" s="42"/>
      <c r="E56" s="43" t="s">
        <v>46</v>
      </c>
      <c r="F56" s="43" t="s">
        <v>46</v>
      </c>
      <c r="G56" s="46" t="s">
        <v>46</v>
      </c>
      <c r="H56" s="44" t="s">
        <v>46</v>
      </c>
      <c r="I56" s="45" t="s">
        <v>46</v>
      </c>
      <c r="J56" s="51" t="s">
        <v>46</v>
      </c>
      <c r="K56" s="61"/>
      <c r="L56" s="63">
        <f t="shared" si="4"/>
        <v>0</v>
      </c>
      <c r="M56" s="28" t="str">
        <f t="shared" si="5"/>
        <v/>
      </c>
      <c r="N56" s="26">
        <f>VLOOKUP(I56,Parametre!C$1:D$37,2)</f>
        <v>0</v>
      </c>
      <c r="O56" s="27">
        <f t="shared" si="2"/>
        <v>0</v>
      </c>
    </row>
    <row r="57" spans="1:15">
      <c r="A57" s="31"/>
      <c r="B57" s="31"/>
      <c r="C57" s="31"/>
      <c r="D57" s="42"/>
      <c r="E57" s="43" t="s">
        <v>46</v>
      </c>
      <c r="F57" s="43" t="s">
        <v>46</v>
      </c>
      <c r="G57" s="46" t="s">
        <v>46</v>
      </c>
      <c r="H57" s="44" t="s">
        <v>46</v>
      </c>
      <c r="I57" s="45" t="s">
        <v>46</v>
      </c>
      <c r="J57" s="51" t="s">
        <v>46</v>
      </c>
      <c r="K57" s="61"/>
      <c r="L57" s="63">
        <f t="shared" si="4"/>
        <v>0</v>
      </c>
      <c r="M57" s="28" t="str">
        <f t="shared" si="5"/>
        <v/>
      </c>
      <c r="N57" s="26">
        <f>VLOOKUP(I57,Parametre!C$1:D$37,2)</f>
        <v>0</v>
      </c>
      <c r="O57" s="27">
        <f t="shared" si="2"/>
        <v>0</v>
      </c>
    </row>
    <row r="58" spans="1:15">
      <c r="A58" s="31"/>
      <c r="B58" s="31"/>
      <c r="C58" s="31"/>
      <c r="D58" s="42"/>
      <c r="E58" s="43" t="s">
        <v>46</v>
      </c>
      <c r="F58" s="43" t="s">
        <v>46</v>
      </c>
      <c r="G58" s="46" t="s">
        <v>46</v>
      </c>
      <c r="H58" s="44" t="s">
        <v>46</v>
      </c>
      <c r="I58" s="45" t="s">
        <v>46</v>
      </c>
      <c r="J58" s="51" t="s">
        <v>46</v>
      </c>
      <c r="K58" s="61"/>
      <c r="L58" s="63">
        <f t="shared" si="4"/>
        <v>0</v>
      </c>
      <c r="M58" s="28" t="str">
        <f t="shared" si="5"/>
        <v/>
      </c>
      <c r="N58" s="26">
        <f>VLOOKUP(I58,Parametre!C$1:D$37,2)</f>
        <v>0</v>
      </c>
      <c r="O58" s="27">
        <f t="shared" si="2"/>
        <v>0</v>
      </c>
    </row>
    <row r="59" spans="1:15">
      <c r="A59" s="31"/>
      <c r="B59" s="31"/>
      <c r="C59" s="31"/>
      <c r="D59" s="42"/>
      <c r="E59" s="43" t="s">
        <v>46</v>
      </c>
      <c r="F59" s="43" t="s">
        <v>46</v>
      </c>
      <c r="G59" s="46" t="s">
        <v>46</v>
      </c>
      <c r="H59" s="44" t="s">
        <v>46</v>
      </c>
      <c r="I59" s="45" t="s">
        <v>46</v>
      </c>
      <c r="J59" s="51" t="s">
        <v>46</v>
      </c>
      <c r="K59" s="61"/>
      <c r="L59" s="63">
        <f t="shared" si="4"/>
        <v>0</v>
      </c>
      <c r="M59" s="28" t="str">
        <f t="shared" si="5"/>
        <v/>
      </c>
      <c r="N59" s="26">
        <f>VLOOKUP(I59,Parametre!C$1:D$37,2)</f>
        <v>0</v>
      </c>
      <c r="O59" s="27">
        <f t="shared" si="2"/>
        <v>0</v>
      </c>
    </row>
    <row r="60" spans="1:15">
      <c r="A60" s="31"/>
      <c r="B60" s="31"/>
      <c r="C60" s="31"/>
      <c r="D60" s="42"/>
      <c r="E60" s="43" t="s">
        <v>46</v>
      </c>
      <c r="F60" s="43" t="s">
        <v>46</v>
      </c>
      <c r="G60" s="46" t="s">
        <v>46</v>
      </c>
      <c r="H60" s="44" t="s">
        <v>46</v>
      </c>
      <c r="I60" s="45" t="s">
        <v>46</v>
      </c>
      <c r="J60" s="51" t="s">
        <v>46</v>
      </c>
      <c r="K60" s="61"/>
      <c r="L60" s="63">
        <f t="shared" si="4"/>
        <v>0</v>
      </c>
      <c r="M60" s="28" t="str">
        <f t="shared" si="5"/>
        <v/>
      </c>
      <c r="N60" s="26">
        <f>VLOOKUP(I60,Parametre!C$1:D$37,2)</f>
        <v>0</v>
      </c>
      <c r="O60" s="27">
        <f t="shared" si="2"/>
        <v>0</v>
      </c>
    </row>
    <row r="61" spans="1:15">
      <c r="A61" s="31"/>
      <c r="B61" s="31"/>
      <c r="C61" s="31"/>
      <c r="D61" s="42"/>
      <c r="E61" s="43" t="s">
        <v>46</v>
      </c>
      <c r="F61" s="43" t="s">
        <v>46</v>
      </c>
      <c r="G61" s="46" t="s">
        <v>46</v>
      </c>
      <c r="H61" s="44" t="s">
        <v>46</v>
      </c>
      <c r="I61" s="45" t="s">
        <v>46</v>
      </c>
      <c r="J61" s="51" t="s">
        <v>46</v>
      </c>
      <c r="K61" s="61"/>
      <c r="L61" s="63">
        <f t="shared" si="4"/>
        <v>0</v>
      </c>
      <c r="M61" s="28" t="str">
        <f t="shared" si="5"/>
        <v/>
      </c>
      <c r="N61" s="26">
        <f>VLOOKUP(I61,Parametre!C$1:D$37,2)</f>
        <v>0</v>
      </c>
      <c r="O61" s="27">
        <f t="shared" si="2"/>
        <v>0</v>
      </c>
    </row>
    <row r="62" spans="1:15">
      <c r="A62" s="31"/>
      <c r="B62" s="31"/>
      <c r="C62" s="31"/>
      <c r="D62" s="42"/>
      <c r="E62" s="43" t="s">
        <v>46</v>
      </c>
      <c r="F62" s="43" t="s">
        <v>46</v>
      </c>
      <c r="G62" s="46" t="s">
        <v>46</v>
      </c>
      <c r="H62" s="44" t="s">
        <v>46</v>
      </c>
      <c r="I62" s="45" t="s">
        <v>46</v>
      </c>
      <c r="J62" s="51" t="s">
        <v>46</v>
      </c>
      <c r="K62" s="61"/>
      <c r="L62" s="63">
        <f t="shared" si="4"/>
        <v>0</v>
      </c>
      <c r="M62" s="28" t="str">
        <f t="shared" si="5"/>
        <v/>
      </c>
      <c r="N62" s="26">
        <f>VLOOKUP(I62,Parametre!C$1:D$37,2)</f>
        <v>0</v>
      </c>
      <c r="O62" s="27">
        <f t="shared" si="2"/>
        <v>0</v>
      </c>
    </row>
    <row r="63" spans="1:15">
      <c r="A63" s="31"/>
      <c r="B63" s="31"/>
      <c r="C63" s="31"/>
      <c r="D63" s="42"/>
      <c r="E63" s="43" t="s">
        <v>46</v>
      </c>
      <c r="F63" s="43" t="s">
        <v>46</v>
      </c>
      <c r="G63" s="46" t="s">
        <v>46</v>
      </c>
      <c r="H63" s="44" t="s">
        <v>46</v>
      </c>
      <c r="I63" s="45" t="s">
        <v>46</v>
      </c>
      <c r="J63" s="51" t="s">
        <v>46</v>
      </c>
      <c r="K63" s="61"/>
      <c r="L63" s="63">
        <f t="shared" si="4"/>
        <v>0</v>
      </c>
      <c r="M63" s="28" t="str">
        <f t="shared" si="5"/>
        <v/>
      </c>
      <c r="N63" s="26">
        <f>VLOOKUP(I63,Parametre!C$1:D$37,2)</f>
        <v>0</v>
      </c>
      <c r="O63" s="27">
        <f t="shared" si="2"/>
        <v>0</v>
      </c>
    </row>
    <row r="64" spans="1:15">
      <c r="A64" s="31"/>
      <c r="B64" s="31"/>
      <c r="C64" s="31"/>
      <c r="D64" s="42"/>
      <c r="E64" s="43" t="s">
        <v>46</v>
      </c>
      <c r="F64" s="43" t="s">
        <v>46</v>
      </c>
      <c r="G64" s="46" t="s">
        <v>46</v>
      </c>
      <c r="H64" s="44" t="s">
        <v>46</v>
      </c>
      <c r="I64" s="45" t="s">
        <v>46</v>
      </c>
      <c r="J64" s="51" t="s">
        <v>46</v>
      </c>
      <c r="K64" s="61"/>
      <c r="L64" s="63">
        <f t="shared" si="4"/>
        <v>0</v>
      </c>
      <c r="M64" s="28" t="str">
        <f t="shared" si="5"/>
        <v/>
      </c>
      <c r="N64" s="26">
        <f>VLOOKUP(I64,Parametre!C$1:D$37,2)</f>
        <v>0</v>
      </c>
      <c r="O64" s="27">
        <f t="shared" si="2"/>
        <v>0</v>
      </c>
    </row>
    <row r="65" spans="1:15">
      <c r="A65" s="31"/>
      <c r="B65" s="31"/>
      <c r="C65" s="31"/>
      <c r="D65" s="42"/>
      <c r="E65" s="43" t="s">
        <v>46</v>
      </c>
      <c r="F65" s="43" t="s">
        <v>46</v>
      </c>
      <c r="G65" s="46" t="s">
        <v>46</v>
      </c>
      <c r="H65" s="44" t="s">
        <v>46</v>
      </c>
      <c r="I65" s="45" t="s">
        <v>46</v>
      </c>
      <c r="J65" s="51" t="s">
        <v>46</v>
      </c>
      <c r="K65" s="61"/>
      <c r="L65" s="63">
        <f t="shared" si="4"/>
        <v>0</v>
      </c>
      <c r="M65" s="28" t="str">
        <f t="shared" si="5"/>
        <v/>
      </c>
      <c r="N65" s="26">
        <f>VLOOKUP(I65,Parametre!C$1:D$37,2)</f>
        <v>0</v>
      </c>
      <c r="O65" s="27">
        <f t="shared" si="2"/>
        <v>0</v>
      </c>
    </row>
    <row r="66" spans="1:15">
      <c r="A66" s="31"/>
      <c r="B66" s="31"/>
      <c r="C66" s="31"/>
      <c r="D66" s="42"/>
      <c r="E66" s="43" t="s">
        <v>46</v>
      </c>
      <c r="F66" s="43" t="s">
        <v>46</v>
      </c>
      <c r="G66" s="46" t="s">
        <v>46</v>
      </c>
      <c r="H66" s="44" t="s">
        <v>46</v>
      </c>
      <c r="I66" s="45" t="s">
        <v>46</v>
      </c>
      <c r="J66" s="51" t="s">
        <v>46</v>
      </c>
      <c r="K66" s="61"/>
      <c r="L66" s="63">
        <f t="shared" si="4"/>
        <v>0</v>
      </c>
      <c r="M66" s="28" t="str">
        <f t="shared" si="5"/>
        <v/>
      </c>
      <c r="N66" s="26">
        <f>VLOOKUP(I66,Parametre!C$1:D$37,2)</f>
        <v>0</v>
      </c>
      <c r="O66" s="27">
        <f t="shared" si="2"/>
        <v>0</v>
      </c>
    </row>
    <row r="67" spans="1:15">
      <c r="A67" s="31"/>
      <c r="B67" s="31"/>
      <c r="C67" s="31"/>
      <c r="D67" s="42"/>
      <c r="E67" s="43" t="s">
        <v>46</v>
      </c>
      <c r="F67" s="43" t="s">
        <v>46</v>
      </c>
      <c r="G67" s="46" t="s">
        <v>46</v>
      </c>
      <c r="H67" s="44" t="s">
        <v>46</v>
      </c>
      <c r="I67" s="45" t="s">
        <v>46</v>
      </c>
      <c r="J67" s="51" t="s">
        <v>46</v>
      </c>
      <c r="K67" s="61"/>
      <c r="L67" s="63">
        <f t="shared" si="4"/>
        <v>0</v>
      </c>
      <c r="M67" s="28" t="str">
        <f t="shared" si="5"/>
        <v/>
      </c>
      <c r="N67" s="26">
        <f>VLOOKUP(I67,Parametre!C$1:D$37,2)</f>
        <v>0</v>
      </c>
      <c r="O67" s="27">
        <f t="shared" si="2"/>
        <v>0</v>
      </c>
    </row>
    <row r="68" spans="1:15">
      <c r="A68" s="31"/>
      <c r="B68" s="31"/>
      <c r="C68" s="31"/>
      <c r="D68" s="42"/>
      <c r="E68" s="43" t="s">
        <v>46</v>
      </c>
      <c r="F68" s="43" t="s">
        <v>46</v>
      </c>
      <c r="G68" s="46" t="s">
        <v>46</v>
      </c>
      <c r="H68" s="44" t="s">
        <v>46</v>
      </c>
      <c r="I68" s="45" t="s">
        <v>46</v>
      </c>
      <c r="J68" s="51" t="s">
        <v>46</v>
      </c>
      <c r="K68" s="61"/>
      <c r="L68" s="63">
        <f t="shared" si="4"/>
        <v>0</v>
      </c>
      <c r="M68" s="28" t="str">
        <f t="shared" si="5"/>
        <v/>
      </c>
      <c r="N68" s="26">
        <f>VLOOKUP(I68,Parametre!C$1:D$37,2)</f>
        <v>0</v>
      </c>
      <c r="O68" s="27">
        <f t="shared" si="2"/>
        <v>0</v>
      </c>
    </row>
    <row r="69" spans="1:15">
      <c r="A69" s="31"/>
      <c r="B69" s="31"/>
      <c r="C69" s="31"/>
      <c r="D69" s="42"/>
      <c r="E69" s="43" t="s">
        <v>46</v>
      </c>
      <c r="F69" s="43" t="s">
        <v>46</v>
      </c>
      <c r="G69" s="46" t="s">
        <v>46</v>
      </c>
      <c r="H69" s="44" t="s">
        <v>46</v>
      </c>
      <c r="I69" s="45" t="s">
        <v>46</v>
      </c>
      <c r="J69" s="51" t="s">
        <v>46</v>
      </c>
      <c r="K69" s="61"/>
      <c r="L69" s="63">
        <f t="shared" si="4"/>
        <v>0</v>
      </c>
      <c r="M69" s="28" t="str">
        <f t="shared" si="5"/>
        <v/>
      </c>
      <c r="N69" s="26">
        <f>VLOOKUP(I69,Parametre!C$1:D$37,2)</f>
        <v>0</v>
      </c>
      <c r="O69" s="27">
        <f t="shared" si="2"/>
        <v>0</v>
      </c>
    </row>
    <row r="70" spans="1:15">
      <c r="A70" s="31"/>
      <c r="B70" s="31"/>
      <c r="C70" s="31"/>
      <c r="D70" s="42"/>
      <c r="E70" s="43" t="s">
        <v>46</v>
      </c>
      <c r="F70" s="43" t="s">
        <v>46</v>
      </c>
      <c r="G70" s="46" t="s">
        <v>46</v>
      </c>
      <c r="H70" s="44" t="s">
        <v>46</v>
      </c>
      <c r="I70" s="45" t="s">
        <v>46</v>
      </c>
      <c r="J70" s="51" t="s">
        <v>46</v>
      </c>
      <c r="K70" s="61"/>
      <c r="L70" s="63">
        <f t="shared" si="4"/>
        <v>0</v>
      </c>
      <c r="M70" s="28" t="str">
        <f t="shared" si="5"/>
        <v/>
      </c>
      <c r="N70" s="26">
        <f>VLOOKUP(I70,Parametre!C$1:D$37,2)</f>
        <v>0</v>
      </c>
      <c r="O70" s="27">
        <f t="shared" si="2"/>
        <v>0</v>
      </c>
    </row>
    <row r="71" spans="1:15">
      <c r="A71" s="31"/>
      <c r="B71" s="31"/>
      <c r="C71" s="31"/>
      <c r="D71" s="42"/>
      <c r="E71" s="43" t="s">
        <v>46</v>
      </c>
      <c r="F71" s="43" t="s">
        <v>46</v>
      </c>
      <c r="G71" s="46" t="s">
        <v>46</v>
      </c>
      <c r="H71" s="44" t="s">
        <v>46</v>
      </c>
      <c r="I71" s="45" t="s">
        <v>46</v>
      </c>
      <c r="J71" s="51" t="s">
        <v>46</v>
      </c>
      <c r="K71" s="61"/>
      <c r="L71" s="63">
        <f t="shared" si="4"/>
        <v>0</v>
      </c>
      <c r="M71" s="28" t="str">
        <f t="shared" si="5"/>
        <v/>
      </c>
      <c r="N71" s="26">
        <f>VLOOKUP(I71,Parametre!C$1:D$37,2)</f>
        <v>0</v>
      </c>
      <c r="O71" s="27">
        <f t="shared" si="2"/>
        <v>0</v>
      </c>
    </row>
    <row r="72" spans="1:15">
      <c r="A72" s="31"/>
      <c r="B72" s="31"/>
      <c r="C72" s="31"/>
      <c r="D72" s="42"/>
      <c r="E72" s="43" t="s">
        <v>46</v>
      </c>
      <c r="F72" s="43" t="s">
        <v>46</v>
      </c>
      <c r="G72" s="46" t="s">
        <v>46</v>
      </c>
      <c r="H72" s="44" t="s">
        <v>46</v>
      </c>
      <c r="I72" s="45" t="s">
        <v>46</v>
      </c>
      <c r="J72" s="51" t="s">
        <v>46</v>
      </c>
      <c r="K72" s="61"/>
      <c r="L72" s="63">
        <f t="shared" si="4"/>
        <v>0</v>
      </c>
      <c r="M72" s="28" t="str">
        <f t="shared" si="5"/>
        <v/>
      </c>
      <c r="N72" s="26">
        <f>VLOOKUP(I72,Parametre!C$1:D$37,2)</f>
        <v>0</v>
      </c>
      <c r="O72" s="27">
        <f t="shared" si="2"/>
        <v>0</v>
      </c>
    </row>
    <row r="73" spans="1:15">
      <c r="A73" s="31"/>
      <c r="B73" s="31"/>
      <c r="C73" s="31"/>
      <c r="D73" s="42"/>
      <c r="E73" s="43" t="s">
        <v>46</v>
      </c>
      <c r="F73" s="43" t="s">
        <v>46</v>
      </c>
      <c r="G73" s="46" t="s">
        <v>46</v>
      </c>
      <c r="H73" s="44" t="s">
        <v>46</v>
      </c>
      <c r="I73" s="45" t="s">
        <v>46</v>
      </c>
      <c r="J73" s="51" t="s">
        <v>46</v>
      </c>
      <c r="K73" s="61"/>
      <c r="L73" s="63">
        <f t="shared" si="4"/>
        <v>0</v>
      </c>
      <c r="M73" s="28" t="str">
        <f t="shared" si="5"/>
        <v/>
      </c>
      <c r="N73" s="26">
        <f>VLOOKUP(I73,Parametre!C$1:D$37,2)</f>
        <v>0</v>
      </c>
      <c r="O73" s="27">
        <f t="shared" si="2"/>
        <v>0</v>
      </c>
    </row>
    <row r="74" spans="1:15">
      <c r="A74" s="31"/>
      <c r="B74" s="31"/>
      <c r="C74" s="31"/>
      <c r="D74" s="42"/>
      <c r="E74" s="43" t="s">
        <v>46</v>
      </c>
      <c r="F74" s="43" t="s">
        <v>46</v>
      </c>
      <c r="G74" s="46" t="s">
        <v>46</v>
      </c>
      <c r="H74" s="44" t="s">
        <v>46</v>
      </c>
      <c r="I74" s="45" t="s">
        <v>46</v>
      </c>
      <c r="J74" s="51" t="s">
        <v>46</v>
      </c>
      <c r="K74" s="61"/>
      <c r="L74" s="63">
        <f t="shared" si="4"/>
        <v>0</v>
      </c>
      <c r="M74" s="28" t="str">
        <f t="shared" si="5"/>
        <v/>
      </c>
      <c r="N74" s="26">
        <f>VLOOKUP(I74,Parametre!C$1:D$37,2)</f>
        <v>0</v>
      </c>
      <c r="O74" s="27">
        <f t="shared" si="2"/>
        <v>0</v>
      </c>
    </row>
    <row r="75" spans="1:15">
      <c r="A75" s="31"/>
      <c r="B75" s="31"/>
      <c r="C75" s="31"/>
      <c r="D75" s="42"/>
      <c r="E75" s="43" t="s">
        <v>46</v>
      </c>
      <c r="F75" s="43" t="s">
        <v>46</v>
      </c>
      <c r="G75" s="46" t="s">
        <v>46</v>
      </c>
      <c r="H75" s="44" t="s">
        <v>46</v>
      </c>
      <c r="I75" s="45" t="s">
        <v>46</v>
      </c>
      <c r="J75" s="51" t="s">
        <v>46</v>
      </c>
      <c r="K75" s="61"/>
      <c r="L75" s="63">
        <f t="shared" si="4"/>
        <v>0</v>
      </c>
      <c r="M75" s="28" t="str">
        <f t="shared" si="5"/>
        <v/>
      </c>
      <c r="N75" s="26">
        <f>VLOOKUP(I75,Parametre!C$1:D$37,2)</f>
        <v>0</v>
      </c>
      <c r="O75" s="27">
        <f t="shared" si="2"/>
        <v>0</v>
      </c>
    </row>
    <row r="76" spans="1:15">
      <c r="A76" s="31"/>
      <c r="B76" s="31"/>
      <c r="C76" s="31"/>
      <c r="D76" s="42"/>
      <c r="E76" s="43" t="s">
        <v>46</v>
      </c>
      <c r="F76" s="43" t="s">
        <v>46</v>
      </c>
      <c r="G76" s="46" t="s">
        <v>46</v>
      </c>
      <c r="H76" s="44" t="s">
        <v>46</v>
      </c>
      <c r="I76" s="45" t="s">
        <v>46</v>
      </c>
      <c r="J76" s="51" t="s">
        <v>46</v>
      </c>
      <c r="K76" s="61"/>
      <c r="L76" s="63">
        <f t="shared" si="4"/>
        <v>0</v>
      </c>
      <c r="M76" s="28" t="str">
        <f t="shared" si="5"/>
        <v/>
      </c>
      <c r="N76" s="26">
        <f>VLOOKUP(I76,Parametre!C$1:D$37,2)</f>
        <v>0</v>
      </c>
      <c r="O76" s="27">
        <f t="shared" si="2"/>
        <v>0</v>
      </c>
    </row>
    <row r="77" spans="1:15">
      <c r="A77" s="31"/>
      <c r="B77" s="31"/>
      <c r="C77" s="31"/>
      <c r="D77" s="42"/>
      <c r="E77" s="43" t="s">
        <v>46</v>
      </c>
      <c r="F77" s="43" t="s">
        <v>46</v>
      </c>
      <c r="G77" s="46" t="s">
        <v>46</v>
      </c>
      <c r="H77" s="44" t="s">
        <v>46</v>
      </c>
      <c r="I77" s="45" t="s">
        <v>46</v>
      </c>
      <c r="J77" s="51" t="s">
        <v>46</v>
      </c>
      <c r="K77" s="61"/>
      <c r="L77" s="63">
        <f t="shared" si="4"/>
        <v>0</v>
      </c>
      <c r="M77" s="28" t="str">
        <f t="shared" si="5"/>
        <v/>
      </c>
      <c r="N77" s="26">
        <f>VLOOKUP(I77,Parametre!C$1:D$37,2)</f>
        <v>0</v>
      </c>
      <c r="O77" s="27">
        <f t="shared" si="2"/>
        <v>0</v>
      </c>
    </row>
    <row r="78" spans="1:15">
      <c r="A78" s="31"/>
      <c r="B78" s="31"/>
      <c r="C78" s="31"/>
      <c r="D78" s="42"/>
      <c r="E78" s="43" t="s">
        <v>46</v>
      </c>
      <c r="F78" s="43" t="s">
        <v>46</v>
      </c>
      <c r="G78" s="46" t="s">
        <v>46</v>
      </c>
      <c r="H78" s="44" t="s">
        <v>46</v>
      </c>
      <c r="I78" s="45" t="s">
        <v>46</v>
      </c>
      <c r="J78" s="51" t="s">
        <v>46</v>
      </c>
      <c r="K78" s="61"/>
      <c r="L78" s="63">
        <f t="shared" si="4"/>
        <v>0</v>
      </c>
      <c r="M78" s="28" t="str">
        <f t="shared" si="5"/>
        <v/>
      </c>
      <c r="N78" s="26">
        <f>VLOOKUP(I78,Parametre!C$1:D$37,2)</f>
        <v>0</v>
      </c>
      <c r="O78" s="27">
        <f t="shared" si="2"/>
        <v>0</v>
      </c>
    </row>
    <row r="79" spans="1:15">
      <c r="A79" s="31"/>
      <c r="B79" s="31"/>
      <c r="C79" s="31"/>
      <c r="D79" s="42"/>
      <c r="E79" s="43" t="s">
        <v>46</v>
      </c>
      <c r="F79" s="43" t="s">
        <v>46</v>
      </c>
      <c r="G79" s="46" t="s">
        <v>46</v>
      </c>
      <c r="H79" s="44" t="s">
        <v>46</v>
      </c>
      <c r="I79" s="45" t="s">
        <v>46</v>
      </c>
      <c r="J79" s="51" t="s">
        <v>46</v>
      </c>
      <c r="K79" s="61"/>
      <c r="L79" s="63">
        <f t="shared" si="4"/>
        <v>0</v>
      </c>
      <c r="M79" s="28" t="str">
        <f t="shared" si="5"/>
        <v/>
      </c>
      <c r="N79" s="26">
        <f>VLOOKUP(I79,Parametre!C$1:D$37,2)</f>
        <v>0</v>
      </c>
      <c r="O79" s="27">
        <f t="shared" ref="O79:O124" si="6">IF(I79="08 Dagspris",N79*L79,N79)</f>
        <v>0</v>
      </c>
    </row>
    <row r="80" spans="1:15">
      <c r="A80" s="31"/>
      <c r="B80" s="31"/>
      <c r="C80" s="31"/>
      <c r="D80" s="42"/>
      <c r="E80" s="43" t="s">
        <v>46</v>
      </c>
      <c r="F80" s="43" t="s">
        <v>46</v>
      </c>
      <c r="G80" s="46" t="s">
        <v>46</v>
      </c>
      <c r="H80" s="44" t="s">
        <v>46</v>
      </c>
      <c r="I80" s="45" t="s">
        <v>46</v>
      </c>
      <c r="J80" s="51" t="s">
        <v>46</v>
      </c>
      <c r="K80" s="61"/>
      <c r="L80" s="63">
        <f t="shared" si="4"/>
        <v>0</v>
      </c>
      <c r="M80" s="28" t="str">
        <f t="shared" si="5"/>
        <v/>
      </c>
      <c r="N80" s="26">
        <f>VLOOKUP(I80,Parametre!C$1:D$37,2)</f>
        <v>0</v>
      </c>
      <c r="O80" s="27">
        <f t="shared" si="6"/>
        <v>0</v>
      </c>
    </row>
    <row r="81" spans="1:15">
      <c r="A81" s="31"/>
      <c r="B81" s="31"/>
      <c r="C81" s="31"/>
      <c r="D81" s="42"/>
      <c r="E81" s="43" t="s">
        <v>46</v>
      </c>
      <c r="F81" s="43" t="s">
        <v>46</v>
      </c>
      <c r="G81" s="46" t="s">
        <v>46</v>
      </c>
      <c r="H81" s="44" t="s">
        <v>46</v>
      </c>
      <c r="I81" s="45" t="s">
        <v>46</v>
      </c>
      <c r="J81" s="51" t="s">
        <v>46</v>
      </c>
      <c r="K81" s="61"/>
      <c r="L81" s="63">
        <f t="shared" si="4"/>
        <v>0</v>
      </c>
      <c r="M81" s="28" t="str">
        <f t="shared" si="5"/>
        <v/>
      </c>
      <c r="N81" s="26">
        <f>VLOOKUP(I81,Parametre!C$1:D$37,2)</f>
        <v>0</v>
      </c>
      <c r="O81" s="27">
        <f t="shared" si="6"/>
        <v>0</v>
      </c>
    </row>
    <row r="82" spans="1:15">
      <c r="A82" s="31"/>
      <c r="B82" s="31"/>
      <c r="C82" s="31"/>
      <c r="D82" s="42"/>
      <c r="E82" s="43" t="s">
        <v>46</v>
      </c>
      <c r="F82" s="43" t="s">
        <v>46</v>
      </c>
      <c r="G82" s="46" t="s">
        <v>46</v>
      </c>
      <c r="H82" s="44" t="s">
        <v>46</v>
      </c>
      <c r="I82" s="45" t="s">
        <v>46</v>
      </c>
      <c r="J82" s="51" t="s">
        <v>46</v>
      </c>
      <c r="K82" s="61"/>
      <c r="L82" s="63">
        <f t="shared" si="4"/>
        <v>0</v>
      </c>
      <c r="M82" s="28" t="str">
        <f t="shared" si="5"/>
        <v/>
      </c>
      <c r="N82" s="26">
        <f>VLOOKUP(I82,Parametre!C$1:D$37,2)</f>
        <v>0</v>
      </c>
      <c r="O82" s="27">
        <f t="shared" si="6"/>
        <v>0</v>
      </c>
    </row>
    <row r="83" spans="1:15">
      <c r="A83" s="31"/>
      <c r="B83" s="31"/>
      <c r="C83" s="31"/>
      <c r="D83" s="42"/>
      <c r="E83" s="43" t="s">
        <v>46</v>
      </c>
      <c r="F83" s="43" t="s">
        <v>46</v>
      </c>
      <c r="G83" s="46" t="s">
        <v>46</v>
      </c>
      <c r="H83" s="44" t="s">
        <v>46</v>
      </c>
      <c r="I83" s="45" t="s">
        <v>46</v>
      </c>
      <c r="J83" s="51" t="s">
        <v>46</v>
      </c>
      <c r="K83" s="61"/>
      <c r="L83" s="63">
        <f t="shared" ref="L83:L84" si="7">IF(G83="- Velg -",1,H83-G83+1)-1</f>
        <v>0</v>
      </c>
      <c r="M83" s="28" t="str">
        <f t="shared" si="5"/>
        <v/>
      </c>
      <c r="N83" s="26">
        <f>VLOOKUP(I83,Parametre!C$1:D$37,2)</f>
        <v>0</v>
      </c>
      <c r="O83" s="27">
        <f t="shared" si="6"/>
        <v>0</v>
      </c>
    </row>
    <row r="84" spans="1:15">
      <c r="A84" s="31"/>
      <c r="B84" s="31"/>
      <c r="C84" s="31"/>
      <c r="D84" s="42"/>
      <c r="E84" s="43" t="s">
        <v>46</v>
      </c>
      <c r="F84" s="43" t="s">
        <v>46</v>
      </c>
      <c r="G84" s="46" t="s">
        <v>46</v>
      </c>
      <c r="H84" s="44" t="s">
        <v>46</v>
      </c>
      <c r="I84" s="45" t="s">
        <v>46</v>
      </c>
      <c r="J84" s="51" t="s">
        <v>46</v>
      </c>
      <c r="K84" s="61"/>
      <c r="L84" s="63">
        <f t="shared" si="7"/>
        <v>0</v>
      </c>
      <c r="M84" s="28" t="str">
        <f t="shared" si="5"/>
        <v/>
      </c>
      <c r="N84" s="26">
        <f>VLOOKUP(I84,Parametre!C$1:D$37,2)</f>
        <v>0</v>
      </c>
      <c r="O84" s="27">
        <f t="shared" si="6"/>
        <v>0</v>
      </c>
    </row>
    <row r="85" spans="1:15">
      <c r="A85" s="31"/>
      <c r="B85" s="31"/>
      <c r="C85" s="31"/>
      <c r="D85" s="42"/>
      <c r="E85" s="43" t="s">
        <v>46</v>
      </c>
      <c r="F85" s="43" t="s">
        <v>46</v>
      </c>
      <c r="G85" s="46" t="s">
        <v>46</v>
      </c>
      <c r="H85" s="44" t="s">
        <v>46</v>
      </c>
      <c r="I85" s="45" t="s">
        <v>46</v>
      </c>
      <c r="J85" s="51" t="s">
        <v>46</v>
      </c>
      <c r="K85" s="61"/>
      <c r="L85" s="63">
        <f t="shared" ref="L85:L124" si="8">IF(G85="- Velg -",1,H85-G85+1)-1</f>
        <v>0</v>
      </c>
      <c r="M85" s="28" t="str">
        <f t="shared" ref="M85:M124" si="9">IF(D85="","",(M$12-D85)/365)</f>
        <v/>
      </c>
      <c r="N85" s="26">
        <f>VLOOKUP(I85,Parametre!C$1:D$37,2)</f>
        <v>0</v>
      </c>
      <c r="O85" s="27">
        <f t="shared" si="6"/>
        <v>0</v>
      </c>
    </row>
    <row r="86" spans="1:15">
      <c r="A86" s="31"/>
      <c r="B86" s="31"/>
      <c r="C86" s="31"/>
      <c r="D86" s="42"/>
      <c r="E86" s="43" t="s">
        <v>46</v>
      </c>
      <c r="F86" s="43" t="s">
        <v>46</v>
      </c>
      <c r="G86" s="46" t="s">
        <v>46</v>
      </c>
      <c r="H86" s="44" t="s">
        <v>46</v>
      </c>
      <c r="I86" s="45" t="s">
        <v>46</v>
      </c>
      <c r="J86" s="51" t="s">
        <v>46</v>
      </c>
      <c r="K86" s="61"/>
      <c r="L86" s="63">
        <f t="shared" si="8"/>
        <v>0</v>
      </c>
      <c r="M86" s="28" t="str">
        <f t="shared" si="9"/>
        <v/>
      </c>
      <c r="N86" s="26">
        <f>VLOOKUP(I86,Parametre!C$1:D$37,2)</f>
        <v>0</v>
      </c>
      <c r="O86" s="27">
        <f t="shared" si="6"/>
        <v>0</v>
      </c>
    </row>
    <row r="87" spans="1:15">
      <c r="A87" s="31"/>
      <c r="B87" s="31"/>
      <c r="C87" s="31"/>
      <c r="D87" s="42"/>
      <c r="E87" s="43" t="s">
        <v>46</v>
      </c>
      <c r="F87" s="43" t="s">
        <v>46</v>
      </c>
      <c r="G87" s="46" t="s">
        <v>46</v>
      </c>
      <c r="H87" s="44" t="s">
        <v>46</v>
      </c>
      <c r="I87" s="45" t="s">
        <v>46</v>
      </c>
      <c r="J87" s="51" t="s">
        <v>46</v>
      </c>
      <c r="K87" s="61"/>
      <c r="L87" s="63">
        <f t="shared" si="8"/>
        <v>0</v>
      </c>
      <c r="M87" s="28" t="str">
        <f t="shared" si="9"/>
        <v/>
      </c>
      <c r="N87" s="26">
        <f>VLOOKUP(I87,Parametre!C$1:D$37,2)</f>
        <v>0</v>
      </c>
      <c r="O87" s="27">
        <f t="shared" si="6"/>
        <v>0</v>
      </c>
    </row>
    <row r="88" spans="1:15">
      <c r="A88" s="31"/>
      <c r="B88" s="31"/>
      <c r="C88" s="31"/>
      <c r="D88" s="42"/>
      <c r="E88" s="43" t="s">
        <v>46</v>
      </c>
      <c r="F88" s="43" t="s">
        <v>46</v>
      </c>
      <c r="G88" s="46" t="s">
        <v>46</v>
      </c>
      <c r="H88" s="44" t="s">
        <v>46</v>
      </c>
      <c r="I88" s="45" t="s">
        <v>46</v>
      </c>
      <c r="J88" s="51" t="s">
        <v>46</v>
      </c>
      <c r="K88" s="61"/>
      <c r="L88" s="63">
        <f t="shared" si="8"/>
        <v>0</v>
      </c>
      <c r="M88" s="28" t="str">
        <f t="shared" si="9"/>
        <v/>
      </c>
      <c r="N88" s="26">
        <f>VLOOKUP(I88,Parametre!C$1:D$37,2)</f>
        <v>0</v>
      </c>
      <c r="O88" s="27">
        <f t="shared" si="6"/>
        <v>0</v>
      </c>
    </row>
    <row r="89" spans="1:15">
      <c r="A89" s="31"/>
      <c r="B89" s="31"/>
      <c r="C89" s="31"/>
      <c r="D89" s="42"/>
      <c r="E89" s="43" t="s">
        <v>46</v>
      </c>
      <c r="F89" s="43" t="s">
        <v>46</v>
      </c>
      <c r="G89" s="46" t="s">
        <v>46</v>
      </c>
      <c r="H89" s="44" t="s">
        <v>46</v>
      </c>
      <c r="I89" s="45" t="s">
        <v>46</v>
      </c>
      <c r="J89" s="51" t="s">
        <v>46</v>
      </c>
      <c r="K89" s="61"/>
      <c r="L89" s="63">
        <f t="shared" si="8"/>
        <v>0</v>
      </c>
      <c r="M89" s="28" t="str">
        <f t="shared" si="9"/>
        <v/>
      </c>
      <c r="N89" s="26">
        <f>VLOOKUP(I89,Parametre!C$1:D$37,2)</f>
        <v>0</v>
      </c>
      <c r="O89" s="27">
        <f t="shared" si="6"/>
        <v>0</v>
      </c>
    </row>
    <row r="90" spans="1:15">
      <c r="A90" s="31"/>
      <c r="B90" s="31"/>
      <c r="C90" s="31"/>
      <c r="D90" s="42"/>
      <c r="E90" s="43" t="s">
        <v>46</v>
      </c>
      <c r="F90" s="43" t="s">
        <v>46</v>
      </c>
      <c r="G90" s="46" t="s">
        <v>46</v>
      </c>
      <c r="H90" s="44" t="s">
        <v>46</v>
      </c>
      <c r="I90" s="45" t="s">
        <v>46</v>
      </c>
      <c r="J90" s="51" t="s">
        <v>46</v>
      </c>
      <c r="K90" s="61"/>
      <c r="L90" s="63">
        <f t="shared" si="8"/>
        <v>0</v>
      </c>
      <c r="M90" s="28" t="str">
        <f t="shared" si="9"/>
        <v/>
      </c>
      <c r="N90" s="26">
        <f>VLOOKUP(I90,Parametre!C$1:D$37,2)</f>
        <v>0</v>
      </c>
      <c r="O90" s="27">
        <f t="shared" si="6"/>
        <v>0</v>
      </c>
    </row>
    <row r="91" spans="1:15">
      <c r="A91" s="31"/>
      <c r="B91" s="31"/>
      <c r="C91" s="31"/>
      <c r="D91" s="42"/>
      <c r="E91" s="43" t="s">
        <v>46</v>
      </c>
      <c r="F91" s="43" t="s">
        <v>46</v>
      </c>
      <c r="G91" s="46" t="s">
        <v>46</v>
      </c>
      <c r="H91" s="44" t="s">
        <v>46</v>
      </c>
      <c r="I91" s="45" t="s">
        <v>46</v>
      </c>
      <c r="J91" s="51" t="s">
        <v>46</v>
      </c>
      <c r="K91" s="61"/>
      <c r="L91" s="63">
        <f t="shared" si="8"/>
        <v>0</v>
      </c>
      <c r="M91" s="28" t="str">
        <f t="shared" si="9"/>
        <v/>
      </c>
      <c r="N91" s="26">
        <f>VLOOKUP(I91,Parametre!C$1:D$37,2)</f>
        <v>0</v>
      </c>
      <c r="O91" s="27">
        <f t="shared" si="6"/>
        <v>0</v>
      </c>
    </row>
    <row r="92" spans="1:15">
      <c r="A92" s="31"/>
      <c r="B92" s="31"/>
      <c r="C92" s="31"/>
      <c r="D92" s="42"/>
      <c r="E92" s="43" t="s">
        <v>46</v>
      </c>
      <c r="F92" s="43" t="s">
        <v>46</v>
      </c>
      <c r="G92" s="46" t="s">
        <v>46</v>
      </c>
      <c r="H92" s="44" t="s">
        <v>46</v>
      </c>
      <c r="I92" s="45" t="s">
        <v>46</v>
      </c>
      <c r="J92" s="51" t="s">
        <v>46</v>
      </c>
      <c r="K92" s="61"/>
      <c r="L92" s="63">
        <f t="shared" si="8"/>
        <v>0</v>
      </c>
      <c r="M92" s="28" t="str">
        <f t="shared" si="9"/>
        <v/>
      </c>
      <c r="N92" s="26">
        <f>VLOOKUP(I92,Parametre!C$1:D$37,2)</f>
        <v>0</v>
      </c>
      <c r="O92" s="27">
        <f t="shared" si="6"/>
        <v>0</v>
      </c>
    </row>
    <row r="93" spans="1:15">
      <c r="A93" s="31"/>
      <c r="B93" s="31"/>
      <c r="C93" s="31"/>
      <c r="D93" s="42"/>
      <c r="E93" s="43" t="s">
        <v>46</v>
      </c>
      <c r="F93" s="43" t="s">
        <v>46</v>
      </c>
      <c r="G93" s="46" t="s">
        <v>46</v>
      </c>
      <c r="H93" s="44" t="s">
        <v>46</v>
      </c>
      <c r="I93" s="45" t="s">
        <v>46</v>
      </c>
      <c r="J93" s="51" t="s">
        <v>46</v>
      </c>
      <c r="K93" s="61"/>
      <c r="L93" s="63">
        <f t="shared" si="8"/>
        <v>0</v>
      </c>
      <c r="M93" s="28" t="str">
        <f t="shared" si="9"/>
        <v/>
      </c>
      <c r="N93" s="26">
        <f>VLOOKUP(I93,Parametre!C$1:D$37,2)</f>
        <v>0</v>
      </c>
      <c r="O93" s="27">
        <f t="shared" si="6"/>
        <v>0</v>
      </c>
    </row>
    <row r="94" spans="1:15">
      <c r="A94" s="31"/>
      <c r="B94" s="31"/>
      <c r="C94" s="31"/>
      <c r="D94" s="42"/>
      <c r="E94" s="43" t="s">
        <v>46</v>
      </c>
      <c r="F94" s="43" t="s">
        <v>46</v>
      </c>
      <c r="G94" s="46" t="s">
        <v>46</v>
      </c>
      <c r="H94" s="44" t="s">
        <v>46</v>
      </c>
      <c r="I94" s="45" t="s">
        <v>46</v>
      </c>
      <c r="J94" s="51" t="s">
        <v>46</v>
      </c>
      <c r="K94" s="61"/>
      <c r="L94" s="63">
        <f t="shared" si="8"/>
        <v>0</v>
      </c>
      <c r="M94" s="28" t="str">
        <f t="shared" si="9"/>
        <v/>
      </c>
      <c r="N94" s="26">
        <f>VLOOKUP(I94,Parametre!C$1:D$37,2)</f>
        <v>0</v>
      </c>
      <c r="O94" s="27">
        <f t="shared" si="6"/>
        <v>0</v>
      </c>
    </row>
    <row r="95" spans="1:15">
      <c r="A95" s="31"/>
      <c r="B95" s="31"/>
      <c r="C95" s="31"/>
      <c r="D95" s="42"/>
      <c r="E95" s="43" t="s">
        <v>46</v>
      </c>
      <c r="F95" s="43" t="s">
        <v>46</v>
      </c>
      <c r="G95" s="46" t="s">
        <v>46</v>
      </c>
      <c r="H95" s="44" t="s">
        <v>46</v>
      </c>
      <c r="I95" s="45" t="s">
        <v>46</v>
      </c>
      <c r="J95" s="51" t="s">
        <v>46</v>
      </c>
      <c r="K95" s="61"/>
      <c r="L95" s="63">
        <f t="shared" si="8"/>
        <v>0</v>
      </c>
      <c r="M95" s="28" t="str">
        <f t="shared" si="9"/>
        <v/>
      </c>
      <c r="N95" s="26">
        <f>VLOOKUP(I95,Parametre!C$1:D$37,2)</f>
        <v>0</v>
      </c>
      <c r="O95" s="27">
        <f t="shared" si="6"/>
        <v>0</v>
      </c>
    </row>
    <row r="96" spans="1:15">
      <c r="A96" s="31"/>
      <c r="B96" s="31"/>
      <c r="C96" s="31"/>
      <c r="D96" s="42"/>
      <c r="E96" s="43" t="s">
        <v>46</v>
      </c>
      <c r="F96" s="43" t="s">
        <v>46</v>
      </c>
      <c r="G96" s="46" t="s">
        <v>46</v>
      </c>
      <c r="H96" s="44" t="s">
        <v>46</v>
      </c>
      <c r="I96" s="45" t="s">
        <v>46</v>
      </c>
      <c r="J96" s="51" t="s">
        <v>46</v>
      </c>
      <c r="K96" s="61"/>
      <c r="L96" s="63">
        <f t="shared" si="8"/>
        <v>0</v>
      </c>
      <c r="M96" s="28" t="str">
        <f t="shared" si="9"/>
        <v/>
      </c>
      <c r="N96" s="26">
        <f>VLOOKUP(I96,Parametre!C$1:D$37,2)</f>
        <v>0</v>
      </c>
      <c r="O96" s="27">
        <f t="shared" si="6"/>
        <v>0</v>
      </c>
    </row>
    <row r="97" spans="1:15">
      <c r="A97" s="31"/>
      <c r="B97" s="31"/>
      <c r="C97" s="31"/>
      <c r="D97" s="42"/>
      <c r="E97" s="43" t="s">
        <v>46</v>
      </c>
      <c r="F97" s="43" t="s">
        <v>46</v>
      </c>
      <c r="G97" s="46" t="s">
        <v>46</v>
      </c>
      <c r="H97" s="44" t="s">
        <v>46</v>
      </c>
      <c r="I97" s="45" t="s">
        <v>46</v>
      </c>
      <c r="J97" s="51" t="s">
        <v>46</v>
      </c>
      <c r="K97" s="61"/>
      <c r="L97" s="63">
        <f t="shared" si="8"/>
        <v>0</v>
      </c>
      <c r="M97" s="28" t="str">
        <f t="shared" si="9"/>
        <v/>
      </c>
      <c r="N97" s="26">
        <f>VLOOKUP(I97,Parametre!C$1:D$37,2)</f>
        <v>0</v>
      </c>
      <c r="O97" s="27">
        <f t="shared" si="6"/>
        <v>0</v>
      </c>
    </row>
    <row r="98" spans="1:15">
      <c r="A98" s="31"/>
      <c r="B98" s="31"/>
      <c r="C98" s="31"/>
      <c r="D98" s="42"/>
      <c r="E98" s="43" t="s">
        <v>46</v>
      </c>
      <c r="F98" s="43" t="s">
        <v>46</v>
      </c>
      <c r="G98" s="46" t="s">
        <v>46</v>
      </c>
      <c r="H98" s="44" t="s">
        <v>46</v>
      </c>
      <c r="I98" s="45" t="s">
        <v>46</v>
      </c>
      <c r="J98" s="51" t="s">
        <v>46</v>
      </c>
      <c r="K98" s="61"/>
      <c r="L98" s="63">
        <f t="shared" si="8"/>
        <v>0</v>
      </c>
      <c r="M98" s="28" t="str">
        <f t="shared" si="9"/>
        <v/>
      </c>
      <c r="N98" s="26">
        <f>VLOOKUP(I98,Parametre!C$1:D$37,2)</f>
        <v>0</v>
      </c>
      <c r="O98" s="27">
        <f t="shared" si="6"/>
        <v>0</v>
      </c>
    </row>
    <row r="99" spans="1:15">
      <c r="A99" s="31"/>
      <c r="B99" s="31"/>
      <c r="C99" s="31"/>
      <c r="D99" s="42"/>
      <c r="E99" s="43" t="s">
        <v>46</v>
      </c>
      <c r="F99" s="43" t="s">
        <v>46</v>
      </c>
      <c r="G99" s="46" t="s">
        <v>46</v>
      </c>
      <c r="H99" s="44" t="s">
        <v>46</v>
      </c>
      <c r="I99" s="45" t="s">
        <v>46</v>
      </c>
      <c r="J99" s="51" t="s">
        <v>46</v>
      </c>
      <c r="K99" s="61"/>
      <c r="L99" s="63">
        <f t="shared" si="8"/>
        <v>0</v>
      </c>
      <c r="M99" s="28" t="str">
        <f t="shared" si="9"/>
        <v/>
      </c>
      <c r="N99" s="26">
        <f>VLOOKUP(I99,Parametre!C$1:D$37,2)</f>
        <v>0</v>
      </c>
      <c r="O99" s="27">
        <f t="shared" si="6"/>
        <v>0</v>
      </c>
    </row>
    <row r="100" spans="1:15">
      <c r="A100" s="31"/>
      <c r="B100" s="31"/>
      <c r="C100" s="31"/>
      <c r="D100" s="42"/>
      <c r="E100" s="43" t="s">
        <v>46</v>
      </c>
      <c r="F100" s="43" t="s">
        <v>46</v>
      </c>
      <c r="G100" s="46" t="s">
        <v>46</v>
      </c>
      <c r="H100" s="44" t="s">
        <v>46</v>
      </c>
      <c r="I100" s="45" t="s">
        <v>46</v>
      </c>
      <c r="J100" s="51" t="s">
        <v>46</v>
      </c>
      <c r="K100" s="61"/>
      <c r="L100" s="63">
        <f t="shared" si="8"/>
        <v>0</v>
      </c>
      <c r="M100" s="28" t="str">
        <f t="shared" si="9"/>
        <v/>
      </c>
      <c r="N100" s="26">
        <f>VLOOKUP(I100,Parametre!C$1:D$37,2)</f>
        <v>0</v>
      </c>
      <c r="O100" s="27">
        <f t="shared" si="6"/>
        <v>0</v>
      </c>
    </row>
    <row r="101" spans="1:15">
      <c r="A101" s="31"/>
      <c r="B101" s="31"/>
      <c r="C101" s="31"/>
      <c r="D101" s="42"/>
      <c r="E101" s="43" t="s">
        <v>46</v>
      </c>
      <c r="F101" s="43" t="s">
        <v>46</v>
      </c>
      <c r="G101" s="46" t="s">
        <v>46</v>
      </c>
      <c r="H101" s="44" t="s">
        <v>46</v>
      </c>
      <c r="I101" s="45" t="s">
        <v>46</v>
      </c>
      <c r="J101" s="51" t="s">
        <v>46</v>
      </c>
      <c r="K101" s="61"/>
      <c r="L101" s="63">
        <f t="shared" si="8"/>
        <v>0</v>
      </c>
      <c r="M101" s="28" t="str">
        <f t="shared" si="9"/>
        <v/>
      </c>
      <c r="N101" s="26">
        <f>VLOOKUP(I101,Parametre!C$1:D$37,2)</f>
        <v>0</v>
      </c>
      <c r="O101" s="27">
        <f t="shared" si="6"/>
        <v>0</v>
      </c>
    </row>
    <row r="102" spans="1:15">
      <c r="A102" s="31"/>
      <c r="B102" s="31"/>
      <c r="C102" s="31"/>
      <c r="D102" s="42"/>
      <c r="E102" s="43" t="s">
        <v>46</v>
      </c>
      <c r="F102" s="43" t="s">
        <v>46</v>
      </c>
      <c r="G102" s="46" t="s">
        <v>46</v>
      </c>
      <c r="H102" s="44" t="s">
        <v>46</v>
      </c>
      <c r="I102" s="45" t="s">
        <v>46</v>
      </c>
      <c r="J102" s="51" t="s">
        <v>46</v>
      </c>
      <c r="K102" s="61"/>
      <c r="L102" s="63">
        <f t="shared" si="8"/>
        <v>0</v>
      </c>
      <c r="M102" s="28" t="str">
        <f t="shared" si="9"/>
        <v/>
      </c>
      <c r="N102" s="26">
        <f>VLOOKUP(I102,Parametre!C$1:D$37,2)</f>
        <v>0</v>
      </c>
      <c r="O102" s="27">
        <f t="shared" si="6"/>
        <v>0</v>
      </c>
    </row>
    <row r="103" spans="1:15">
      <c r="A103" s="31"/>
      <c r="B103" s="31"/>
      <c r="C103" s="31"/>
      <c r="D103" s="42"/>
      <c r="E103" s="43" t="s">
        <v>46</v>
      </c>
      <c r="F103" s="43" t="s">
        <v>46</v>
      </c>
      <c r="G103" s="46" t="s">
        <v>46</v>
      </c>
      <c r="H103" s="44" t="s">
        <v>46</v>
      </c>
      <c r="I103" s="45" t="s">
        <v>46</v>
      </c>
      <c r="J103" s="51" t="s">
        <v>46</v>
      </c>
      <c r="K103" s="61"/>
      <c r="L103" s="63">
        <f t="shared" si="8"/>
        <v>0</v>
      </c>
      <c r="M103" s="28" t="str">
        <f t="shared" si="9"/>
        <v/>
      </c>
      <c r="N103" s="26">
        <f>VLOOKUP(I103,Parametre!C$1:D$37,2)</f>
        <v>0</v>
      </c>
      <c r="O103" s="27">
        <f t="shared" si="6"/>
        <v>0</v>
      </c>
    </row>
    <row r="104" spans="1:15">
      <c r="A104" s="31"/>
      <c r="B104" s="31"/>
      <c r="C104" s="31"/>
      <c r="D104" s="42"/>
      <c r="E104" s="43" t="s">
        <v>46</v>
      </c>
      <c r="F104" s="43" t="s">
        <v>46</v>
      </c>
      <c r="G104" s="46" t="s">
        <v>46</v>
      </c>
      <c r="H104" s="44" t="s">
        <v>46</v>
      </c>
      <c r="I104" s="45" t="s">
        <v>46</v>
      </c>
      <c r="J104" s="51" t="s">
        <v>46</v>
      </c>
      <c r="K104" s="61"/>
      <c r="L104" s="63">
        <f t="shared" si="8"/>
        <v>0</v>
      </c>
      <c r="M104" s="28" t="str">
        <f t="shared" si="9"/>
        <v/>
      </c>
      <c r="N104" s="26">
        <f>VLOOKUP(I104,Parametre!C$1:D$37,2)</f>
        <v>0</v>
      </c>
      <c r="O104" s="27">
        <f t="shared" si="6"/>
        <v>0</v>
      </c>
    </row>
    <row r="105" spans="1:15">
      <c r="A105" s="31"/>
      <c r="B105" s="31"/>
      <c r="C105" s="31"/>
      <c r="D105" s="42"/>
      <c r="E105" s="43" t="s">
        <v>46</v>
      </c>
      <c r="F105" s="43" t="s">
        <v>46</v>
      </c>
      <c r="G105" s="46" t="s">
        <v>46</v>
      </c>
      <c r="H105" s="44" t="s">
        <v>46</v>
      </c>
      <c r="I105" s="45" t="s">
        <v>46</v>
      </c>
      <c r="J105" s="51" t="s">
        <v>46</v>
      </c>
      <c r="K105" s="61"/>
      <c r="L105" s="63">
        <f t="shared" si="8"/>
        <v>0</v>
      </c>
      <c r="M105" s="28" t="str">
        <f t="shared" si="9"/>
        <v/>
      </c>
      <c r="N105" s="26">
        <f>VLOOKUP(I105,Parametre!C$1:D$37,2)</f>
        <v>0</v>
      </c>
      <c r="O105" s="27">
        <f t="shared" si="6"/>
        <v>0</v>
      </c>
    </row>
    <row r="106" spans="1:15">
      <c r="A106" s="31"/>
      <c r="B106" s="31"/>
      <c r="C106" s="31"/>
      <c r="D106" s="42"/>
      <c r="E106" s="43" t="s">
        <v>46</v>
      </c>
      <c r="F106" s="43" t="s">
        <v>46</v>
      </c>
      <c r="G106" s="46" t="s">
        <v>46</v>
      </c>
      <c r="H106" s="44" t="s">
        <v>46</v>
      </c>
      <c r="I106" s="45" t="s">
        <v>46</v>
      </c>
      <c r="J106" s="51" t="s">
        <v>46</v>
      </c>
      <c r="K106" s="61"/>
      <c r="L106" s="63">
        <f t="shared" si="8"/>
        <v>0</v>
      </c>
      <c r="M106" s="28" t="str">
        <f t="shared" si="9"/>
        <v/>
      </c>
      <c r="N106" s="26">
        <f>VLOOKUP(I106,Parametre!C$1:D$37,2)</f>
        <v>0</v>
      </c>
      <c r="O106" s="27">
        <f t="shared" si="6"/>
        <v>0</v>
      </c>
    </row>
    <row r="107" spans="1:15">
      <c r="A107" s="31"/>
      <c r="B107" s="31"/>
      <c r="C107" s="31"/>
      <c r="D107" s="42"/>
      <c r="E107" s="43" t="s">
        <v>46</v>
      </c>
      <c r="F107" s="43" t="s">
        <v>46</v>
      </c>
      <c r="G107" s="46" t="s">
        <v>46</v>
      </c>
      <c r="H107" s="44" t="s">
        <v>46</v>
      </c>
      <c r="I107" s="45" t="s">
        <v>46</v>
      </c>
      <c r="J107" s="51" t="s">
        <v>46</v>
      </c>
      <c r="K107" s="61"/>
      <c r="L107" s="63">
        <f t="shared" si="8"/>
        <v>0</v>
      </c>
      <c r="M107" s="28" t="str">
        <f t="shared" si="9"/>
        <v/>
      </c>
      <c r="N107" s="26">
        <f>VLOOKUP(I107,Parametre!C$1:D$37,2)</f>
        <v>0</v>
      </c>
      <c r="O107" s="27">
        <f t="shared" si="6"/>
        <v>0</v>
      </c>
    </row>
    <row r="108" spans="1:15">
      <c r="A108" s="31"/>
      <c r="B108" s="31"/>
      <c r="C108" s="31"/>
      <c r="D108" s="42"/>
      <c r="E108" s="43" t="s">
        <v>46</v>
      </c>
      <c r="F108" s="43" t="s">
        <v>46</v>
      </c>
      <c r="G108" s="46" t="s">
        <v>46</v>
      </c>
      <c r="H108" s="44" t="s">
        <v>46</v>
      </c>
      <c r="I108" s="45" t="s">
        <v>46</v>
      </c>
      <c r="J108" s="51" t="s">
        <v>46</v>
      </c>
      <c r="K108" s="61"/>
      <c r="L108" s="63">
        <f t="shared" si="8"/>
        <v>0</v>
      </c>
      <c r="M108" s="28" t="str">
        <f t="shared" si="9"/>
        <v/>
      </c>
      <c r="N108" s="26">
        <f>VLOOKUP(I108,Parametre!C$1:D$37,2)</f>
        <v>0</v>
      </c>
      <c r="O108" s="27">
        <f t="shared" si="6"/>
        <v>0</v>
      </c>
    </row>
    <row r="109" spans="1:15">
      <c r="A109" s="31"/>
      <c r="B109" s="31"/>
      <c r="C109" s="31"/>
      <c r="D109" s="42"/>
      <c r="E109" s="43" t="s">
        <v>46</v>
      </c>
      <c r="F109" s="43" t="s">
        <v>46</v>
      </c>
      <c r="G109" s="46" t="s">
        <v>46</v>
      </c>
      <c r="H109" s="44" t="s">
        <v>46</v>
      </c>
      <c r="I109" s="45" t="s">
        <v>46</v>
      </c>
      <c r="J109" s="51" t="s">
        <v>46</v>
      </c>
      <c r="K109" s="61"/>
      <c r="L109" s="63">
        <f t="shared" si="8"/>
        <v>0</v>
      </c>
      <c r="M109" s="28" t="str">
        <f t="shared" si="9"/>
        <v/>
      </c>
      <c r="N109" s="26">
        <f>VLOOKUP(I109,Parametre!C$1:D$37,2)</f>
        <v>0</v>
      </c>
      <c r="O109" s="27">
        <f t="shared" si="6"/>
        <v>0</v>
      </c>
    </row>
    <row r="110" spans="1:15">
      <c r="A110" s="31"/>
      <c r="B110" s="31"/>
      <c r="C110" s="31"/>
      <c r="D110" s="42"/>
      <c r="E110" s="43" t="s">
        <v>46</v>
      </c>
      <c r="F110" s="43" t="s">
        <v>46</v>
      </c>
      <c r="G110" s="46" t="s">
        <v>46</v>
      </c>
      <c r="H110" s="44" t="s">
        <v>46</v>
      </c>
      <c r="I110" s="45" t="s">
        <v>46</v>
      </c>
      <c r="J110" s="51" t="s">
        <v>46</v>
      </c>
      <c r="K110" s="61"/>
      <c r="L110" s="63">
        <f t="shared" si="8"/>
        <v>0</v>
      </c>
      <c r="M110" s="28" t="str">
        <f t="shared" si="9"/>
        <v/>
      </c>
      <c r="N110" s="26">
        <f>VLOOKUP(I110,Parametre!C$1:D$37,2)</f>
        <v>0</v>
      </c>
      <c r="O110" s="27">
        <f t="shared" si="6"/>
        <v>0</v>
      </c>
    </row>
    <row r="111" spans="1:15">
      <c r="A111" s="31"/>
      <c r="B111" s="31"/>
      <c r="C111" s="31"/>
      <c r="D111" s="42"/>
      <c r="E111" s="43" t="s">
        <v>46</v>
      </c>
      <c r="F111" s="43" t="s">
        <v>46</v>
      </c>
      <c r="G111" s="46" t="s">
        <v>46</v>
      </c>
      <c r="H111" s="44" t="s">
        <v>46</v>
      </c>
      <c r="I111" s="45" t="s">
        <v>46</v>
      </c>
      <c r="J111" s="51" t="s">
        <v>46</v>
      </c>
      <c r="K111" s="61"/>
      <c r="L111" s="63">
        <f t="shared" si="8"/>
        <v>0</v>
      </c>
      <c r="M111" s="28" t="str">
        <f t="shared" si="9"/>
        <v/>
      </c>
      <c r="N111" s="26">
        <f>VLOOKUP(I111,Parametre!C$1:D$37,2)</f>
        <v>0</v>
      </c>
      <c r="O111" s="27">
        <f t="shared" si="6"/>
        <v>0</v>
      </c>
    </row>
    <row r="112" spans="1:15">
      <c r="A112" s="31"/>
      <c r="B112" s="31"/>
      <c r="C112" s="31"/>
      <c r="D112" s="42"/>
      <c r="E112" s="43" t="s">
        <v>46</v>
      </c>
      <c r="F112" s="43" t="s">
        <v>46</v>
      </c>
      <c r="G112" s="46" t="s">
        <v>46</v>
      </c>
      <c r="H112" s="44" t="s">
        <v>46</v>
      </c>
      <c r="I112" s="45" t="s">
        <v>46</v>
      </c>
      <c r="J112" s="51" t="s">
        <v>46</v>
      </c>
      <c r="K112" s="61"/>
      <c r="L112" s="63">
        <f t="shared" si="8"/>
        <v>0</v>
      </c>
      <c r="M112" s="28" t="str">
        <f t="shared" si="9"/>
        <v/>
      </c>
      <c r="N112" s="26">
        <f>VLOOKUP(I112,Parametre!C$1:D$37,2)</f>
        <v>0</v>
      </c>
      <c r="O112" s="27">
        <f t="shared" si="6"/>
        <v>0</v>
      </c>
    </row>
    <row r="113" spans="1:15">
      <c r="A113" s="31"/>
      <c r="B113" s="31"/>
      <c r="C113" s="31"/>
      <c r="D113" s="42"/>
      <c r="E113" s="43" t="s">
        <v>46</v>
      </c>
      <c r="F113" s="43" t="s">
        <v>46</v>
      </c>
      <c r="G113" s="46" t="s">
        <v>46</v>
      </c>
      <c r="H113" s="44" t="s">
        <v>46</v>
      </c>
      <c r="I113" s="45" t="s">
        <v>46</v>
      </c>
      <c r="J113" s="51" t="s">
        <v>46</v>
      </c>
      <c r="K113" s="61"/>
      <c r="L113" s="63">
        <f t="shared" si="8"/>
        <v>0</v>
      </c>
      <c r="M113" s="28" t="str">
        <f t="shared" si="9"/>
        <v/>
      </c>
      <c r="N113" s="26">
        <f>VLOOKUP(I113,Parametre!C$1:D$37,2)</f>
        <v>0</v>
      </c>
      <c r="O113" s="27">
        <f t="shared" si="6"/>
        <v>0</v>
      </c>
    </row>
    <row r="114" spans="1:15">
      <c r="A114" s="31"/>
      <c r="B114" s="31"/>
      <c r="C114" s="31"/>
      <c r="D114" s="42"/>
      <c r="E114" s="43" t="s">
        <v>46</v>
      </c>
      <c r="F114" s="43" t="s">
        <v>46</v>
      </c>
      <c r="G114" s="46" t="s">
        <v>46</v>
      </c>
      <c r="H114" s="44" t="s">
        <v>46</v>
      </c>
      <c r="I114" s="45" t="s">
        <v>46</v>
      </c>
      <c r="J114" s="51" t="s">
        <v>46</v>
      </c>
      <c r="K114" s="61"/>
      <c r="L114" s="63">
        <f t="shared" si="8"/>
        <v>0</v>
      </c>
      <c r="M114" s="28" t="str">
        <f t="shared" si="9"/>
        <v/>
      </c>
      <c r="N114" s="26">
        <f>VLOOKUP(I114,Parametre!C$1:D$37,2)</f>
        <v>0</v>
      </c>
      <c r="O114" s="27">
        <f t="shared" si="6"/>
        <v>0</v>
      </c>
    </row>
    <row r="115" spans="1:15">
      <c r="A115" s="31"/>
      <c r="B115" s="31"/>
      <c r="C115" s="31"/>
      <c r="D115" s="42"/>
      <c r="E115" s="43" t="s">
        <v>46</v>
      </c>
      <c r="F115" s="43" t="s">
        <v>46</v>
      </c>
      <c r="G115" s="46" t="s">
        <v>46</v>
      </c>
      <c r="H115" s="44" t="s">
        <v>46</v>
      </c>
      <c r="I115" s="45" t="s">
        <v>46</v>
      </c>
      <c r="J115" s="51" t="s">
        <v>46</v>
      </c>
      <c r="K115" s="61"/>
      <c r="L115" s="63">
        <f t="shared" si="8"/>
        <v>0</v>
      </c>
      <c r="M115" s="28" t="str">
        <f t="shared" si="9"/>
        <v/>
      </c>
      <c r="N115" s="26">
        <f>VLOOKUP(I115,Parametre!C$1:D$37,2)</f>
        <v>0</v>
      </c>
      <c r="O115" s="27">
        <f t="shared" si="6"/>
        <v>0</v>
      </c>
    </row>
    <row r="116" spans="1:15">
      <c r="A116" s="31"/>
      <c r="B116" s="31"/>
      <c r="C116" s="31"/>
      <c r="D116" s="42"/>
      <c r="E116" s="43" t="s">
        <v>46</v>
      </c>
      <c r="F116" s="43" t="s">
        <v>46</v>
      </c>
      <c r="G116" s="46" t="s">
        <v>46</v>
      </c>
      <c r="H116" s="44" t="s">
        <v>46</v>
      </c>
      <c r="I116" s="45" t="s">
        <v>46</v>
      </c>
      <c r="J116" s="51" t="s">
        <v>46</v>
      </c>
      <c r="K116" s="61"/>
      <c r="L116" s="63">
        <f t="shared" si="8"/>
        <v>0</v>
      </c>
      <c r="M116" s="28" t="str">
        <f t="shared" si="9"/>
        <v/>
      </c>
      <c r="N116" s="26">
        <f>VLOOKUP(I116,Parametre!C$1:D$37,2)</f>
        <v>0</v>
      </c>
      <c r="O116" s="27">
        <f t="shared" si="6"/>
        <v>0</v>
      </c>
    </row>
    <row r="117" spans="1:15">
      <c r="A117" s="31"/>
      <c r="B117" s="31"/>
      <c r="C117" s="31"/>
      <c r="D117" s="42"/>
      <c r="E117" s="43" t="s">
        <v>46</v>
      </c>
      <c r="F117" s="43" t="s">
        <v>46</v>
      </c>
      <c r="G117" s="46" t="s">
        <v>46</v>
      </c>
      <c r="H117" s="44" t="s">
        <v>46</v>
      </c>
      <c r="I117" s="45" t="s">
        <v>46</v>
      </c>
      <c r="J117" s="51" t="s">
        <v>46</v>
      </c>
      <c r="K117" s="61"/>
      <c r="L117" s="63">
        <f t="shared" si="8"/>
        <v>0</v>
      </c>
      <c r="M117" s="28" t="str">
        <f t="shared" si="9"/>
        <v/>
      </c>
      <c r="N117" s="26">
        <f>VLOOKUP(I117,Parametre!C$1:D$37,2)</f>
        <v>0</v>
      </c>
      <c r="O117" s="27">
        <f t="shared" si="6"/>
        <v>0</v>
      </c>
    </row>
    <row r="118" spans="1:15">
      <c r="A118" s="31"/>
      <c r="B118" s="31"/>
      <c r="C118" s="31"/>
      <c r="D118" s="42"/>
      <c r="E118" s="43" t="s">
        <v>46</v>
      </c>
      <c r="F118" s="43" t="s">
        <v>46</v>
      </c>
      <c r="G118" s="46" t="s">
        <v>46</v>
      </c>
      <c r="H118" s="44" t="s">
        <v>46</v>
      </c>
      <c r="I118" s="45" t="s">
        <v>46</v>
      </c>
      <c r="J118" s="51" t="s">
        <v>46</v>
      </c>
      <c r="K118" s="61"/>
      <c r="L118" s="63">
        <f t="shared" si="8"/>
        <v>0</v>
      </c>
      <c r="M118" s="28" t="str">
        <f t="shared" si="9"/>
        <v/>
      </c>
      <c r="N118" s="26">
        <f>VLOOKUP(I118,Parametre!C$1:D$37,2)</f>
        <v>0</v>
      </c>
      <c r="O118" s="27">
        <f t="shared" si="6"/>
        <v>0</v>
      </c>
    </row>
    <row r="119" spans="1:15">
      <c r="A119" s="31"/>
      <c r="B119" s="31"/>
      <c r="C119" s="31"/>
      <c r="D119" s="42"/>
      <c r="E119" s="43" t="s">
        <v>46</v>
      </c>
      <c r="F119" s="43" t="s">
        <v>46</v>
      </c>
      <c r="G119" s="46" t="s">
        <v>46</v>
      </c>
      <c r="H119" s="44" t="s">
        <v>46</v>
      </c>
      <c r="I119" s="45" t="s">
        <v>46</v>
      </c>
      <c r="J119" s="51" t="s">
        <v>46</v>
      </c>
      <c r="K119" s="61"/>
      <c r="L119" s="63">
        <f t="shared" si="8"/>
        <v>0</v>
      </c>
      <c r="M119" s="28" t="str">
        <f t="shared" si="9"/>
        <v/>
      </c>
      <c r="N119" s="26">
        <f>VLOOKUP(I119,Parametre!C$1:D$37,2)</f>
        <v>0</v>
      </c>
      <c r="O119" s="27">
        <f t="shared" si="6"/>
        <v>0</v>
      </c>
    </row>
    <row r="120" spans="1:15">
      <c r="A120" s="31"/>
      <c r="B120" s="31"/>
      <c r="C120" s="31"/>
      <c r="D120" s="42"/>
      <c r="E120" s="43" t="s">
        <v>46</v>
      </c>
      <c r="F120" s="43" t="s">
        <v>46</v>
      </c>
      <c r="G120" s="46" t="s">
        <v>46</v>
      </c>
      <c r="H120" s="44" t="s">
        <v>46</v>
      </c>
      <c r="I120" s="45" t="s">
        <v>46</v>
      </c>
      <c r="J120" s="51" t="s">
        <v>46</v>
      </c>
      <c r="K120" s="61"/>
      <c r="L120" s="63">
        <f t="shared" si="8"/>
        <v>0</v>
      </c>
      <c r="M120" s="28" t="str">
        <f t="shared" si="9"/>
        <v/>
      </c>
      <c r="N120" s="26">
        <f>VLOOKUP(I120,Parametre!C$1:D$37,2)</f>
        <v>0</v>
      </c>
      <c r="O120" s="27">
        <f t="shared" si="6"/>
        <v>0</v>
      </c>
    </row>
    <row r="121" spans="1:15">
      <c r="A121" s="31"/>
      <c r="B121" s="31"/>
      <c r="C121" s="31"/>
      <c r="D121" s="42"/>
      <c r="E121" s="43" t="s">
        <v>46</v>
      </c>
      <c r="F121" s="43" t="s">
        <v>46</v>
      </c>
      <c r="G121" s="46" t="s">
        <v>46</v>
      </c>
      <c r="H121" s="44" t="s">
        <v>46</v>
      </c>
      <c r="I121" s="45" t="s">
        <v>46</v>
      </c>
      <c r="J121" s="51" t="s">
        <v>46</v>
      </c>
      <c r="K121" s="61"/>
      <c r="L121" s="63">
        <f t="shared" si="8"/>
        <v>0</v>
      </c>
      <c r="M121" s="28" t="str">
        <f t="shared" si="9"/>
        <v/>
      </c>
      <c r="N121" s="26">
        <f>VLOOKUP(I121,Parametre!C$1:D$37,2)</f>
        <v>0</v>
      </c>
      <c r="O121" s="27">
        <f t="shared" si="6"/>
        <v>0</v>
      </c>
    </row>
    <row r="122" spans="1:15">
      <c r="A122" s="31"/>
      <c r="B122" s="31"/>
      <c r="C122" s="31"/>
      <c r="D122" s="42"/>
      <c r="E122" s="43" t="s">
        <v>46</v>
      </c>
      <c r="F122" s="43" t="s">
        <v>46</v>
      </c>
      <c r="G122" s="46" t="s">
        <v>46</v>
      </c>
      <c r="H122" s="44" t="s">
        <v>46</v>
      </c>
      <c r="I122" s="45" t="s">
        <v>46</v>
      </c>
      <c r="J122" s="51" t="s">
        <v>46</v>
      </c>
      <c r="K122" s="61"/>
      <c r="L122" s="63">
        <f t="shared" si="8"/>
        <v>0</v>
      </c>
      <c r="M122" s="28" t="str">
        <f t="shared" si="9"/>
        <v/>
      </c>
      <c r="N122" s="26">
        <f>VLOOKUP(I122,Parametre!C$1:D$37,2)</f>
        <v>0</v>
      </c>
      <c r="O122" s="27">
        <f t="shared" si="6"/>
        <v>0</v>
      </c>
    </row>
    <row r="123" spans="1:15">
      <c r="A123" s="31"/>
      <c r="B123" s="31"/>
      <c r="C123" s="31"/>
      <c r="D123" s="42"/>
      <c r="E123" s="43" t="s">
        <v>46</v>
      </c>
      <c r="F123" s="43" t="s">
        <v>46</v>
      </c>
      <c r="G123" s="46" t="s">
        <v>46</v>
      </c>
      <c r="H123" s="44" t="s">
        <v>46</v>
      </c>
      <c r="I123" s="45" t="s">
        <v>46</v>
      </c>
      <c r="J123" s="51" t="s">
        <v>46</v>
      </c>
      <c r="K123" s="61"/>
      <c r="L123" s="63">
        <f t="shared" si="8"/>
        <v>0</v>
      </c>
      <c r="M123" s="28" t="str">
        <f t="shared" si="9"/>
        <v/>
      </c>
      <c r="N123" s="26">
        <f>VLOOKUP(I123,Parametre!C$1:D$37,2)</f>
        <v>0</v>
      </c>
      <c r="O123" s="27">
        <f t="shared" si="6"/>
        <v>0</v>
      </c>
    </row>
    <row r="124" spans="1:15">
      <c r="A124" s="31"/>
      <c r="B124" s="31"/>
      <c r="C124" s="31"/>
      <c r="D124" s="42"/>
      <c r="E124" s="43" t="s">
        <v>46</v>
      </c>
      <c r="F124" s="43" t="s">
        <v>46</v>
      </c>
      <c r="G124" s="46" t="s">
        <v>46</v>
      </c>
      <c r="H124" s="44" t="s">
        <v>46</v>
      </c>
      <c r="I124" s="45" t="s">
        <v>46</v>
      </c>
      <c r="J124" s="51" t="s">
        <v>46</v>
      </c>
      <c r="K124" s="61"/>
      <c r="L124" s="63">
        <f t="shared" si="8"/>
        <v>0</v>
      </c>
      <c r="M124" s="28" t="str">
        <f t="shared" si="9"/>
        <v/>
      </c>
      <c r="N124" s="26">
        <f>VLOOKUP(I124,Parametre!C$1:D$37,2)</f>
        <v>0</v>
      </c>
      <c r="O124" s="27">
        <f t="shared" si="6"/>
        <v>0</v>
      </c>
    </row>
  </sheetData>
  <sheetProtection formatCells="0" insertRows="0" sort="0" autoFilter="0"/>
  <protectedRanges>
    <protectedRange sqref="A14:K14 I15:I21 A15:H16 J15:K17 B17:H17 A17:A23" name="Område1_1"/>
  </protectedRanges>
  <autoFilter ref="A12:P124"/>
  <customSheetViews>
    <customSheetView guid="{2D4A8109-3B65-D249-916F-25C9CCD75533}" showAutoFilter="1" hiddenColumns="1">
      <pane ySplit="13.037037037037036" topLeftCell="A37" activePane="bottomLeft" state="frozenSplit"/>
      <selection pane="bottomLeft" activeCell="H46" sqref="H46"/>
      <pageSetup paperSize="9" scale="94" orientation="landscape"/>
      <headerFooter alignWithMargins="0"/>
      <autoFilter ref="A12:S438">
        <filterColumn colId="15" showButton="0"/>
        <filterColumn colId="16" showButton="0"/>
      </autoFilter>
    </customSheetView>
    <customSheetView guid="{47ACD9DF-4F28-2A4F-8F1C-99A79FC4862B}" showPageBreaks="1" showAutoFilter="1" hiddenColumns="1">
      <pane ySplit="13.037037037037036" topLeftCell="A14" activePane="bottomLeft" state="frozenSplit"/>
      <selection pane="bottomLeft" activeCell="J17" sqref="J17"/>
      <pageSetup paperSize="9" scale="94" orientation="landscape"/>
      <headerFooter alignWithMargins="0"/>
      <autoFilter ref="A12:S153">
        <filterColumn colId="15" showButton="0"/>
        <filterColumn colId="16" showButton="0"/>
      </autoFilter>
    </customSheetView>
  </customSheetViews>
  <mergeCells count="14">
    <mergeCell ref="P12:P13"/>
    <mergeCell ref="F12:F13"/>
    <mergeCell ref="K12:K13"/>
    <mergeCell ref="L12:L13"/>
    <mergeCell ref="O12:O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</mergeCells>
  <phoneticPr fontId="2" type="noConversion"/>
  <dataValidations count="6">
    <dataValidation type="list" allowBlank="1" showInputMessage="1" showErrorMessage="1" sqref="J14:J124">
      <formula1>Mat</formula1>
    </dataValidation>
    <dataValidation type="list" allowBlank="1" showInputMessage="1" showErrorMessage="1" sqref="E14:E124">
      <formula1>Grad</formula1>
    </dataValidation>
    <dataValidation type="list" allowBlank="1" showInputMessage="1" showErrorMessage="1" sqref="G14:H124">
      <formula1>Varighet</formula1>
    </dataValidation>
    <dataValidation type="list" allowBlank="1" showInputMessage="1" showErrorMessage="1" sqref="F14:F124">
      <formula1>TShirt</formula1>
    </dataValidation>
    <dataValidation type="list" allowBlank="1" showInputMessage="1" showErrorMessage="1" sqref="I14:I124">
      <formula1>Overnatting</formula1>
    </dataValidation>
    <dataValidation type="list" allowBlank="1" showInputMessage="1" showErrorMessage="1" sqref="K14:K124">
      <formula1>Annet</formula1>
    </dataValidation>
  </dataValidations>
  <pageMargins left="0.78740157499999996" right="0.78740157499999996" top="1" bottom="1" header="0.5" footer="0.5"/>
  <pageSetup paperSize="9" scale="94" orientation="landscape"/>
  <headerFooter alignWithMargins="0"/>
  <ignoredErrors>
    <ignoredError sqref="B6 B7:B10 F9 M14:M124 A9 N14:N124 F6 F7 F8 H9:I9 H6 H7:H8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3" name="Button 91">
              <controlPr defaultSize="0" print="0" autoFill="0" autoPict="0" macro="[0]!medlem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15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/>
  <dimension ref="A1:I37"/>
  <sheetViews>
    <sheetView workbookViewId="0">
      <selection activeCell="C19" sqref="C19"/>
    </sheetView>
  </sheetViews>
  <sheetFormatPr baseColWidth="10" defaultColWidth="10.83203125" defaultRowHeight="12" x14ac:dyDescent="0"/>
  <cols>
    <col min="1" max="1" width="7" style="1" bestFit="1" customWidth="1"/>
    <col min="2" max="2" width="8" style="1" bestFit="1" customWidth="1"/>
    <col min="3" max="3" width="31" style="1" bestFit="1" customWidth="1"/>
    <col min="4" max="4" width="13.83203125" style="1" customWidth="1"/>
    <col min="5" max="5" width="11.83203125" style="1" bestFit="1" customWidth="1"/>
    <col min="6" max="6" width="12.6640625" style="1" bestFit="1" customWidth="1"/>
    <col min="7" max="16384" width="10.83203125" style="1"/>
  </cols>
  <sheetData>
    <row r="1" spans="1:9" ht="13">
      <c r="C1" s="25"/>
      <c r="D1" s="16"/>
      <c r="E1" s="15"/>
      <c r="F1" s="124"/>
      <c r="G1" s="124"/>
      <c r="H1" s="2"/>
    </row>
    <row r="2" spans="1:9">
      <c r="C2" s="20"/>
      <c r="D2" s="23"/>
      <c r="F2" s="2"/>
      <c r="G2" s="2"/>
      <c r="H2" s="2"/>
    </row>
    <row r="3" spans="1:9">
      <c r="A3" s="7" t="s">
        <v>2</v>
      </c>
      <c r="B3" s="7" t="s">
        <v>1</v>
      </c>
      <c r="C3" s="20"/>
      <c r="D3" s="23"/>
      <c r="E3" s="8" t="s">
        <v>5</v>
      </c>
      <c r="F3" s="17" t="s">
        <v>12</v>
      </c>
      <c r="G3" s="17" t="s">
        <v>0</v>
      </c>
      <c r="H3" s="14" t="s">
        <v>14</v>
      </c>
      <c r="I3" s="48" t="s">
        <v>11</v>
      </c>
    </row>
    <row r="4" spans="1:9">
      <c r="A4" s="4" t="s">
        <v>3</v>
      </c>
      <c r="B4" s="29" t="s">
        <v>46</v>
      </c>
      <c r="C4" s="20"/>
      <c r="D4" s="23"/>
      <c r="E4" s="29" t="s">
        <v>46</v>
      </c>
      <c r="F4" s="29" t="s">
        <v>46</v>
      </c>
      <c r="G4" s="49" t="s">
        <v>3</v>
      </c>
      <c r="H4" s="29"/>
      <c r="I4" s="47" t="s">
        <v>46</v>
      </c>
    </row>
    <row r="5" spans="1:9">
      <c r="A5" s="4" t="s">
        <v>4</v>
      </c>
      <c r="B5" s="9" t="s">
        <v>21</v>
      </c>
      <c r="C5" s="25" t="s">
        <v>46</v>
      </c>
      <c r="D5" s="96"/>
      <c r="E5" s="49" t="s">
        <v>8</v>
      </c>
      <c r="F5" s="97">
        <v>42545</v>
      </c>
      <c r="G5" s="30" t="s">
        <v>3</v>
      </c>
      <c r="H5" s="29" t="s">
        <v>46</v>
      </c>
      <c r="I5" s="21" t="s">
        <v>3</v>
      </c>
    </row>
    <row r="6" spans="1:9">
      <c r="A6" s="4"/>
      <c r="B6" s="9" t="s">
        <v>22</v>
      </c>
      <c r="C6" s="21" t="s">
        <v>68</v>
      </c>
      <c r="D6" s="98">
        <v>700</v>
      </c>
      <c r="E6" s="50" t="s">
        <v>6</v>
      </c>
      <c r="F6" s="97">
        <v>42546</v>
      </c>
      <c r="G6" s="12"/>
      <c r="H6" s="76" t="s">
        <v>65</v>
      </c>
    </row>
    <row r="7" spans="1:9">
      <c r="A7" s="4"/>
      <c r="B7" s="10" t="s">
        <v>23</v>
      </c>
      <c r="C7" s="21" t="s">
        <v>69</v>
      </c>
      <c r="D7" s="98">
        <v>650</v>
      </c>
      <c r="E7" s="50" t="s">
        <v>7</v>
      </c>
      <c r="F7" s="97">
        <v>42547</v>
      </c>
      <c r="G7" s="12"/>
      <c r="H7" s="21" t="s">
        <v>66</v>
      </c>
    </row>
    <row r="8" spans="1:9">
      <c r="A8" s="4"/>
      <c r="B8" s="10" t="s">
        <v>24</v>
      </c>
      <c r="E8" s="50" t="s">
        <v>59</v>
      </c>
      <c r="F8" s="97"/>
      <c r="G8" s="12"/>
      <c r="H8" s="21" t="s">
        <v>67</v>
      </c>
    </row>
    <row r="9" spans="1:9">
      <c r="A9" s="4"/>
      <c r="B9" s="10" t="s">
        <v>25</v>
      </c>
      <c r="C9" s="21" t="s">
        <v>75</v>
      </c>
      <c r="D9" s="98">
        <v>500</v>
      </c>
      <c r="E9" s="50" t="s">
        <v>58</v>
      </c>
      <c r="F9" s="97"/>
      <c r="G9" s="12"/>
      <c r="H9" s="21" t="s">
        <v>18</v>
      </c>
    </row>
    <row r="10" spans="1:9">
      <c r="A10" s="4"/>
      <c r="B10" s="10" t="s">
        <v>26</v>
      </c>
      <c r="E10" s="50" t="s">
        <v>60</v>
      </c>
      <c r="F10" s="97"/>
      <c r="G10" s="12"/>
      <c r="H10" s="18" t="s">
        <v>15</v>
      </c>
    </row>
    <row r="11" spans="1:9">
      <c r="A11" s="4"/>
      <c r="B11" s="11" t="s">
        <v>27</v>
      </c>
      <c r="C11" s="21" t="s">
        <v>70</v>
      </c>
      <c r="D11" s="98">
        <v>1100</v>
      </c>
      <c r="E11" s="50"/>
      <c r="F11" s="97"/>
      <c r="G11" s="12"/>
      <c r="H11" s="18" t="s">
        <v>16</v>
      </c>
    </row>
    <row r="12" spans="1:9">
      <c r="A12" s="4"/>
      <c r="B12" s="11" t="s">
        <v>28</v>
      </c>
      <c r="C12" s="21" t="s">
        <v>71</v>
      </c>
      <c r="D12" s="98">
        <v>900</v>
      </c>
      <c r="E12" s="50"/>
      <c r="F12" s="97"/>
      <c r="G12" s="12"/>
      <c r="H12" s="2" t="s">
        <v>17</v>
      </c>
    </row>
    <row r="13" spans="1:9">
      <c r="A13" s="4"/>
      <c r="B13" s="11" t="s">
        <v>29</v>
      </c>
      <c r="C13" s="21" t="s">
        <v>72</v>
      </c>
      <c r="D13" s="98">
        <v>900</v>
      </c>
      <c r="E13" s="50"/>
      <c r="F13" s="97"/>
      <c r="G13" s="12"/>
      <c r="H13" s="2" t="s">
        <v>19</v>
      </c>
    </row>
    <row r="14" spans="1:9">
      <c r="A14" s="4"/>
      <c r="B14" s="10" t="s">
        <v>32</v>
      </c>
      <c r="E14" s="50"/>
      <c r="F14" s="97"/>
      <c r="G14" s="12"/>
      <c r="H14" s="21" t="s">
        <v>20</v>
      </c>
    </row>
    <row r="15" spans="1:9">
      <c r="A15" s="4"/>
      <c r="B15" s="10" t="s">
        <v>33</v>
      </c>
      <c r="C15" s="21" t="s">
        <v>73</v>
      </c>
      <c r="D15" s="98">
        <v>1000</v>
      </c>
      <c r="E15" s="50"/>
      <c r="F15" s="97"/>
      <c r="G15" s="12"/>
      <c r="H15" s="21" t="s">
        <v>62</v>
      </c>
    </row>
    <row r="16" spans="1:9">
      <c r="A16" s="4"/>
      <c r="B16" s="10" t="s">
        <v>34</v>
      </c>
      <c r="C16" s="21" t="s">
        <v>74</v>
      </c>
      <c r="D16" s="1">
        <v>800</v>
      </c>
      <c r="E16" s="50"/>
      <c r="F16" s="97"/>
      <c r="G16" s="12"/>
      <c r="H16" s="21" t="s">
        <v>61</v>
      </c>
    </row>
    <row r="17" spans="1:8">
      <c r="A17" s="4"/>
      <c r="B17" s="10" t="s">
        <v>30</v>
      </c>
      <c r="C17" s="20"/>
      <c r="D17" s="23"/>
      <c r="E17" s="50"/>
      <c r="F17" s="97"/>
      <c r="G17" s="12"/>
      <c r="H17" s="21"/>
    </row>
    <row r="18" spans="1:8">
      <c r="A18" s="4"/>
      <c r="B18" s="10" t="s">
        <v>31</v>
      </c>
      <c r="C18" s="21" t="s">
        <v>80</v>
      </c>
      <c r="D18" s="1">
        <v>500</v>
      </c>
      <c r="E18" s="50"/>
      <c r="F18" s="97"/>
      <c r="G18" s="12"/>
      <c r="H18" s="21"/>
    </row>
    <row r="19" spans="1:8">
      <c r="A19" s="4"/>
      <c r="B19" s="10" t="s">
        <v>35</v>
      </c>
      <c r="C19" s="20"/>
      <c r="D19" s="23"/>
      <c r="E19" s="50"/>
      <c r="F19" s="97"/>
      <c r="G19" s="12"/>
      <c r="H19" s="21"/>
    </row>
    <row r="20" spans="1:8">
      <c r="A20" s="4"/>
      <c r="B20" s="10" t="s">
        <v>36</v>
      </c>
      <c r="C20" s="20"/>
      <c r="D20" s="23"/>
      <c r="E20" s="50"/>
      <c r="F20" s="97"/>
      <c r="G20" s="12"/>
      <c r="H20" s="21"/>
    </row>
    <row r="21" spans="1:8">
      <c r="A21" s="4"/>
      <c r="B21" s="10" t="s">
        <v>37</v>
      </c>
      <c r="C21" s="21"/>
      <c r="D21" s="21"/>
      <c r="E21" s="21"/>
      <c r="F21" s="21"/>
      <c r="G21" s="12"/>
    </row>
    <row r="22" spans="1:8">
      <c r="A22" s="4"/>
      <c r="B22" s="10" t="s">
        <v>38</v>
      </c>
      <c r="C22" s="20"/>
      <c r="D22" s="23"/>
      <c r="E22" s="21"/>
      <c r="F22" s="21"/>
      <c r="G22" s="12"/>
    </row>
    <row r="23" spans="1:8">
      <c r="A23" s="4"/>
      <c r="B23" s="10" t="s">
        <v>39</v>
      </c>
      <c r="C23" s="21"/>
      <c r="D23" s="21"/>
      <c r="E23" s="21"/>
      <c r="F23" s="21"/>
      <c r="G23" s="12"/>
    </row>
    <row r="24" spans="1:8">
      <c r="A24" s="4"/>
      <c r="B24" s="10" t="s">
        <v>40</v>
      </c>
      <c r="C24" s="20"/>
      <c r="D24" s="24"/>
      <c r="E24" s="21"/>
      <c r="F24" s="21"/>
      <c r="G24" s="12"/>
    </row>
    <row r="25" spans="1:8">
      <c r="A25" s="4"/>
      <c r="B25" s="10" t="s">
        <v>41</v>
      </c>
      <c r="C25" s="20"/>
      <c r="D25" s="62"/>
      <c r="E25" s="50"/>
      <c r="F25" s="21"/>
      <c r="G25" s="12"/>
    </row>
    <row r="26" spans="1:8">
      <c r="A26" s="4"/>
      <c r="C26" s="20"/>
      <c r="D26" s="24"/>
      <c r="E26" s="50"/>
      <c r="F26" s="21"/>
      <c r="G26" s="12"/>
    </row>
    <row r="27" spans="1:8">
      <c r="A27" s="4"/>
      <c r="C27" s="21"/>
      <c r="D27" s="21"/>
      <c r="E27" s="50"/>
      <c r="F27" s="97"/>
      <c r="G27" s="12"/>
    </row>
    <row r="28" spans="1:8">
      <c r="C28" s="20"/>
      <c r="D28" s="23"/>
    </row>
    <row r="29" spans="1:8">
      <c r="C29" s="20"/>
      <c r="D29" s="59"/>
    </row>
    <row r="30" spans="1:8">
      <c r="C30" s="21"/>
      <c r="D30" s="21"/>
    </row>
    <row r="31" spans="1:8">
      <c r="C31" s="20"/>
      <c r="D31" s="23"/>
    </row>
    <row r="32" spans="1:8">
      <c r="C32" s="20"/>
      <c r="D32" s="58"/>
    </row>
    <row r="33" spans="3:4">
      <c r="C33" s="20"/>
      <c r="D33" s="23"/>
    </row>
    <row r="34" spans="3:4">
      <c r="C34" s="20"/>
      <c r="D34" s="23"/>
    </row>
    <row r="35" spans="3:4">
      <c r="C35" s="20"/>
      <c r="D35" s="23"/>
    </row>
    <row r="36" spans="3:4">
      <c r="C36" s="20"/>
      <c r="D36" s="23"/>
    </row>
    <row r="37" spans="3:4">
      <c r="C37" s="21"/>
      <c r="D37" s="21"/>
    </row>
  </sheetData>
  <sortState ref="C6:D24">
    <sortCondition ref="C6"/>
  </sortState>
  <customSheetViews>
    <customSheetView guid="{2D4A8109-3B65-D249-916F-25C9CCD75533}" topLeftCell="C1">
      <selection activeCell="C42" sqref="C42"/>
      <pageSetup paperSize="9" orientation="portrait"/>
      <headerFooter alignWithMargins="0"/>
    </customSheetView>
    <customSheetView guid="{47ACD9DF-4F28-2A4F-8F1C-99A79FC4862B}">
      <selection activeCell="H13" sqref="H13"/>
      <pageSetup paperSize="9" orientation="portrait"/>
      <headerFooter alignWithMargins="0"/>
    </customSheetView>
  </customSheetViews>
  <mergeCells count="1">
    <mergeCell ref="F1:G1"/>
  </mergeCells>
  <phoneticPr fontId="2" type="noConversion"/>
  <pageMargins left="0.78740157499999996" right="0.78740157499999996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Registrering</vt:lpstr>
      <vt:lpstr>Parametre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Bjørn Sulen</cp:lastModifiedBy>
  <cp:lastPrinted>2013-06-29T12:59:57Z</cp:lastPrinted>
  <dcterms:created xsi:type="dcterms:W3CDTF">2006-04-28T13:53:34Z</dcterms:created>
  <dcterms:modified xsi:type="dcterms:W3CDTF">2016-06-01T16:32:41Z</dcterms:modified>
</cp:coreProperties>
</file>